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00" yWindow="390" windowWidth="13860" windowHeight="4335"/>
  </bookViews>
  <sheets>
    <sheet name="arruated-ike-(4-1)endo" sheetId="1" r:id="rId1"/>
  </sheets>
  <calcPr calcId="124519"/>
</workbook>
</file>

<file path=xl/calcChain.xml><?xml version="1.0" encoding="utf-8"?>
<calcChain xmlns="http://schemas.openxmlformats.org/spreadsheetml/2006/main">
  <c r="H27" i="1"/>
  <c r="K27" s="1"/>
  <c r="H80"/>
  <c r="I80" s="1"/>
  <c r="M80" s="1"/>
  <c r="H30"/>
  <c r="H48"/>
  <c r="I48" s="1"/>
  <c r="M48" s="1"/>
  <c r="H83"/>
  <c r="K83" s="1"/>
  <c r="H157"/>
  <c r="P13"/>
  <c r="P11"/>
  <c r="P12"/>
  <c r="H19"/>
  <c r="K19" s="1"/>
  <c r="H21"/>
  <c r="I21" s="1"/>
  <c r="H91"/>
  <c r="K91" s="1"/>
  <c r="H49"/>
  <c r="I49" s="1"/>
  <c r="H54"/>
  <c r="H130"/>
  <c r="H39"/>
  <c r="K39" s="1"/>
  <c r="H57"/>
  <c r="I57" s="1"/>
  <c r="H72"/>
  <c r="U382"/>
  <c r="U383"/>
  <c r="U384"/>
  <c r="U385"/>
  <c r="U386"/>
  <c r="U387"/>
  <c r="U388"/>
  <c r="U389"/>
  <c r="U390"/>
  <c r="U391"/>
  <c r="U392"/>
  <c r="U393"/>
  <c r="U394"/>
  <c r="U395"/>
  <c r="U396"/>
  <c r="U397"/>
  <c r="U398"/>
  <c r="U399"/>
  <c r="U400"/>
  <c r="U401"/>
  <c r="U402"/>
  <c r="U403"/>
  <c r="U404"/>
  <c r="U405"/>
  <c r="U406"/>
  <c r="U407"/>
  <c r="U408"/>
  <c r="U409"/>
  <c r="U410"/>
  <c r="U411"/>
  <c r="U412"/>
  <c r="U413"/>
  <c r="U414"/>
  <c r="U415"/>
  <c r="U416"/>
  <c r="U417"/>
  <c r="U418"/>
  <c r="U419"/>
  <c r="U420"/>
  <c r="U421"/>
  <c r="U422"/>
  <c r="U423"/>
  <c r="U424"/>
  <c r="U425"/>
  <c r="U426"/>
  <c r="U427"/>
  <c r="U428"/>
  <c r="U429"/>
  <c r="U430"/>
  <c r="U431"/>
  <c r="U432"/>
  <c r="U433"/>
  <c r="U434"/>
  <c r="U435"/>
  <c r="U436"/>
  <c r="U437"/>
  <c r="U438"/>
  <c r="U439"/>
  <c r="U440"/>
  <c r="U441"/>
  <c r="U442"/>
  <c r="U443"/>
  <c r="U444"/>
  <c r="U445"/>
  <c r="U446"/>
  <c r="U447"/>
  <c r="U448"/>
  <c r="U449"/>
  <c r="U450"/>
  <c r="U451"/>
  <c r="U452"/>
  <c r="U453"/>
  <c r="U454"/>
  <c r="U455"/>
  <c r="U456"/>
  <c r="U457"/>
  <c r="U458"/>
  <c r="U459"/>
  <c r="U460"/>
  <c r="U461"/>
  <c r="U462"/>
  <c r="U463"/>
  <c r="U464"/>
  <c r="U465"/>
  <c r="U466"/>
  <c r="U467"/>
  <c r="U468"/>
  <c r="U469"/>
  <c r="U470"/>
  <c r="U471"/>
  <c r="U168"/>
  <c r="U169"/>
  <c r="U170"/>
  <c r="U171"/>
  <c r="U172"/>
  <c r="U173"/>
  <c r="U174"/>
  <c r="U175"/>
  <c r="U176"/>
  <c r="U177"/>
  <c r="U178"/>
  <c r="U179"/>
  <c r="U180"/>
  <c r="U181"/>
  <c r="U182"/>
  <c r="U183"/>
  <c r="U184"/>
  <c r="U185"/>
  <c r="U186"/>
  <c r="U187"/>
  <c r="U188"/>
  <c r="U189"/>
  <c r="U190"/>
  <c r="U191"/>
  <c r="U192"/>
  <c r="U193"/>
  <c r="U194"/>
  <c r="U195"/>
  <c r="U196"/>
  <c r="U197"/>
  <c r="U198"/>
  <c r="U199"/>
  <c r="U200"/>
  <c r="U201"/>
  <c r="U202"/>
  <c r="U203"/>
  <c r="U204"/>
  <c r="U205"/>
  <c r="U206"/>
  <c r="U207"/>
  <c r="U208"/>
  <c r="U209"/>
  <c r="U210"/>
  <c r="U211"/>
  <c r="U212"/>
  <c r="U213"/>
  <c r="U214"/>
  <c r="U215"/>
  <c r="U216"/>
  <c r="U217"/>
  <c r="U218"/>
  <c r="U219"/>
  <c r="U220"/>
  <c r="U221"/>
  <c r="U222"/>
  <c r="U223"/>
  <c r="U224"/>
  <c r="U225"/>
  <c r="U226"/>
  <c r="U227"/>
  <c r="U228"/>
  <c r="U229"/>
  <c r="U230"/>
  <c r="U231"/>
  <c r="U232"/>
  <c r="U233"/>
  <c r="U234"/>
  <c r="U235"/>
  <c r="U236"/>
  <c r="U237"/>
  <c r="U238"/>
  <c r="U239"/>
  <c r="U240"/>
  <c r="U241"/>
  <c r="U242"/>
  <c r="U243"/>
  <c r="U244"/>
  <c r="U245"/>
  <c r="U246"/>
  <c r="U247"/>
  <c r="U248"/>
  <c r="U249"/>
  <c r="U250"/>
  <c r="U251"/>
  <c r="U252"/>
  <c r="U253"/>
  <c r="U254"/>
  <c r="U255"/>
  <c r="U256"/>
  <c r="U257"/>
  <c r="U258"/>
  <c r="U259"/>
  <c r="U260"/>
  <c r="U261"/>
  <c r="U262"/>
  <c r="U263"/>
  <c r="U264"/>
  <c r="U265"/>
  <c r="U266"/>
  <c r="U267"/>
  <c r="U268"/>
  <c r="U269"/>
  <c r="U270"/>
  <c r="U271"/>
  <c r="U272"/>
  <c r="U273"/>
  <c r="U274"/>
  <c r="U275"/>
  <c r="U276"/>
  <c r="U277"/>
  <c r="U278"/>
  <c r="U279"/>
  <c r="U280"/>
  <c r="U281"/>
  <c r="U282"/>
  <c r="U283"/>
  <c r="U284"/>
  <c r="U285"/>
  <c r="U286"/>
  <c r="U287"/>
  <c r="U288"/>
  <c r="U289"/>
  <c r="U290"/>
  <c r="U291"/>
  <c r="U292"/>
  <c r="U293"/>
  <c r="U294"/>
  <c r="U295"/>
  <c r="U296"/>
  <c r="U297"/>
  <c r="U298"/>
  <c r="U299"/>
  <c r="U300"/>
  <c r="U301"/>
  <c r="U302"/>
  <c r="U303"/>
  <c r="U304"/>
  <c r="U305"/>
  <c r="U306"/>
  <c r="U307"/>
  <c r="U308"/>
  <c r="U309"/>
  <c r="U310"/>
  <c r="U311"/>
  <c r="U312"/>
  <c r="U313"/>
  <c r="U314"/>
  <c r="U315"/>
  <c r="U316"/>
  <c r="U317"/>
  <c r="U318"/>
  <c r="U319"/>
  <c r="U320"/>
  <c r="U321"/>
  <c r="U322"/>
  <c r="U323"/>
  <c r="U324"/>
  <c r="U325"/>
  <c r="U326"/>
  <c r="U327"/>
  <c r="U328"/>
  <c r="U329"/>
  <c r="U330"/>
  <c r="U331"/>
  <c r="U332"/>
  <c r="U333"/>
  <c r="U334"/>
  <c r="U335"/>
  <c r="U336"/>
  <c r="U337"/>
  <c r="U338"/>
  <c r="U339"/>
  <c r="U340"/>
  <c r="U341"/>
  <c r="U342"/>
  <c r="U343"/>
  <c r="U344"/>
  <c r="U345"/>
  <c r="U346"/>
  <c r="U347"/>
  <c r="U348"/>
  <c r="U349"/>
  <c r="U350"/>
  <c r="U351"/>
  <c r="U352"/>
  <c r="U353"/>
  <c r="U354"/>
  <c r="U355"/>
  <c r="U356"/>
  <c r="U357"/>
  <c r="U358"/>
  <c r="U359"/>
  <c r="U360"/>
  <c r="U361"/>
  <c r="U362"/>
  <c r="U363"/>
  <c r="U364"/>
  <c r="U365"/>
  <c r="U366"/>
  <c r="U367"/>
  <c r="U368"/>
  <c r="U369"/>
  <c r="U370"/>
  <c r="U371"/>
  <c r="U372"/>
  <c r="U373"/>
  <c r="U374"/>
  <c r="U375"/>
  <c r="U376"/>
  <c r="U377"/>
  <c r="U378"/>
  <c r="U379"/>
  <c r="U380"/>
  <c r="U381"/>
  <c r="H138"/>
  <c r="K138" s="1"/>
  <c r="H139"/>
  <c r="H140"/>
  <c r="I140" s="1"/>
  <c r="H141"/>
  <c r="H142"/>
  <c r="K142" s="1"/>
  <c r="H143"/>
  <c r="H144"/>
  <c r="I144" s="1"/>
  <c r="H145"/>
  <c r="H146"/>
  <c r="K146" s="1"/>
  <c r="H147"/>
  <c r="H148"/>
  <c r="I148" s="1"/>
  <c r="H149"/>
  <c r="H150"/>
  <c r="K150" s="1"/>
  <c r="H151"/>
  <c r="H152"/>
  <c r="I152" s="1"/>
  <c r="H153"/>
  <c r="H154"/>
  <c r="K154" s="1"/>
  <c r="H156"/>
  <c r="I156" s="1"/>
  <c r="H158"/>
  <c r="K158" s="1"/>
  <c r="H159"/>
  <c r="H160"/>
  <c r="I160" s="1"/>
  <c r="H161"/>
  <c r="H162"/>
  <c r="K162" s="1"/>
  <c r="H163"/>
  <c r="H164"/>
  <c r="I164" s="1"/>
  <c r="H165"/>
  <c r="H166"/>
  <c r="K166" s="1"/>
  <c r="H167"/>
  <c r="H43"/>
  <c r="K43" s="1"/>
  <c r="H17"/>
  <c r="I17" s="1"/>
  <c r="H18"/>
  <c r="H20"/>
  <c r="H22"/>
  <c r="H23"/>
  <c r="K23" s="1"/>
  <c r="H24"/>
  <c r="H25"/>
  <c r="I25" s="1"/>
  <c r="H26"/>
  <c r="H28"/>
  <c r="I28" s="1"/>
  <c r="M28" s="1"/>
  <c r="H29"/>
  <c r="I29" s="1"/>
  <c r="H31"/>
  <c r="K31" s="1"/>
  <c r="H32"/>
  <c r="I32" s="1"/>
  <c r="M32" s="1"/>
  <c r="H33"/>
  <c r="I33" s="1"/>
  <c r="H34"/>
  <c r="H35"/>
  <c r="K35" s="1"/>
  <c r="H36"/>
  <c r="I36" s="1"/>
  <c r="M36" s="1"/>
  <c r="H38"/>
  <c r="H40"/>
  <c r="H41"/>
  <c r="I41" s="1"/>
  <c r="H42"/>
  <c r="H44"/>
  <c r="I44" s="1"/>
  <c r="M44" s="1"/>
  <c r="H45"/>
  <c r="I45" s="1"/>
  <c r="H46"/>
  <c r="H47"/>
  <c r="K47" s="1"/>
  <c r="H50"/>
  <c r="H51"/>
  <c r="K51" s="1"/>
  <c r="H52"/>
  <c r="I52" s="1"/>
  <c r="M52" s="1"/>
  <c r="H53"/>
  <c r="I53" s="1"/>
  <c r="H55"/>
  <c r="K55" s="1"/>
  <c r="H56"/>
  <c r="H58"/>
  <c r="H59"/>
  <c r="K59" s="1"/>
  <c r="H60"/>
  <c r="I60" s="1"/>
  <c r="M60" s="1"/>
  <c r="H61"/>
  <c r="I61" s="1"/>
  <c r="H62"/>
  <c r="H63"/>
  <c r="K63" s="1"/>
  <c r="H64"/>
  <c r="I64" s="1"/>
  <c r="M64" s="1"/>
  <c r="H66"/>
  <c r="H67"/>
  <c r="K67" s="1"/>
  <c r="H68"/>
  <c r="I68" s="1"/>
  <c r="M68" s="1"/>
  <c r="H69"/>
  <c r="I69" s="1"/>
  <c r="H70"/>
  <c r="H71"/>
  <c r="K71" s="1"/>
  <c r="H73"/>
  <c r="I73" s="1"/>
  <c r="H74"/>
  <c r="H75"/>
  <c r="K75" s="1"/>
  <c r="H76"/>
  <c r="I76" s="1"/>
  <c r="M76" s="1"/>
  <c r="H77"/>
  <c r="I77" s="1"/>
  <c r="H78"/>
  <c r="H79"/>
  <c r="K79" s="1"/>
  <c r="H81"/>
  <c r="I81" s="1"/>
  <c r="H82"/>
  <c r="H84"/>
  <c r="I84" s="1"/>
  <c r="M84" s="1"/>
  <c r="H85"/>
  <c r="I85" s="1"/>
  <c r="H86"/>
  <c r="H87"/>
  <c r="K87" s="1"/>
  <c r="H88"/>
  <c r="H89"/>
  <c r="I89" s="1"/>
  <c r="H90"/>
  <c r="H92"/>
  <c r="H93"/>
  <c r="I93" s="1"/>
  <c r="H94"/>
  <c r="H95"/>
  <c r="I95" s="1"/>
  <c r="H96"/>
  <c r="H97"/>
  <c r="I97" s="1"/>
  <c r="H98"/>
  <c r="H99"/>
  <c r="I99" s="1"/>
  <c r="H100"/>
  <c r="H101"/>
  <c r="I101" s="1"/>
  <c r="H102"/>
  <c r="H103"/>
  <c r="I103" s="1"/>
  <c r="H104"/>
  <c r="H105"/>
  <c r="I105" s="1"/>
  <c r="H106"/>
  <c r="H107"/>
  <c r="I107" s="1"/>
  <c r="H108"/>
  <c r="H109"/>
  <c r="I109" s="1"/>
  <c r="H110"/>
  <c r="H111"/>
  <c r="I111" s="1"/>
  <c r="H112"/>
  <c r="H113"/>
  <c r="I113" s="1"/>
  <c r="H114"/>
  <c r="H115"/>
  <c r="I115" s="1"/>
  <c r="H116"/>
  <c r="H117"/>
  <c r="I117" s="1"/>
  <c r="H118"/>
  <c r="H119"/>
  <c r="I119" s="1"/>
  <c r="H120"/>
  <c r="H121"/>
  <c r="I121" s="1"/>
  <c r="H122"/>
  <c r="H123"/>
  <c r="I123" s="1"/>
  <c r="H124"/>
  <c r="H125"/>
  <c r="I125" s="1"/>
  <c r="H126"/>
  <c r="H127"/>
  <c r="I127" s="1"/>
  <c r="H128"/>
  <c r="H129"/>
  <c r="I129" s="1"/>
  <c r="H131"/>
  <c r="I131" s="1"/>
  <c r="H132"/>
  <c r="H133"/>
  <c r="I133" s="1"/>
  <c r="H134"/>
  <c r="H135"/>
  <c r="I135" s="1"/>
  <c r="H136"/>
  <c r="H137"/>
  <c r="I137" s="1"/>
  <c r="U15"/>
  <c r="U2"/>
  <c r="U3"/>
  <c r="U4"/>
  <c r="U5"/>
  <c r="U6"/>
  <c r="U7"/>
  <c r="U8"/>
  <c r="U9"/>
  <c r="U10"/>
  <c r="U11"/>
  <c r="U12"/>
  <c r="U13"/>
  <c r="U14"/>
  <c r="U1"/>
  <c r="M14"/>
  <c r="H16"/>
  <c r="I16" s="1"/>
  <c r="M16" s="1"/>
  <c r="K164" l="1"/>
  <c r="K25"/>
  <c r="K93"/>
  <c r="K57"/>
  <c r="K99"/>
  <c r="K135"/>
  <c r="K95"/>
  <c r="K29"/>
  <c r="K61"/>
  <c r="K148"/>
  <c r="K103"/>
  <c r="K131"/>
  <c r="K81"/>
  <c r="K152"/>
  <c r="K89"/>
  <c r="K144"/>
  <c r="K125"/>
  <c r="K115"/>
  <c r="K109"/>
  <c r="K17"/>
  <c r="K111"/>
  <c r="K33"/>
  <c r="K160"/>
  <c r="H155"/>
  <c r="K155" s="1"/>
  <c r="K127"/>
  <c r="K119"/>
  <c r="K156"/>
  <c r="K140"/>
  <c r="M152"/>
  <c r="L152"/>
  <c r="M164"/>
  <c r="L164"/>
  <c r="M148"/>
  <c r="L148"/>
  <c r="M160"/>
  <c r="L160"/>
  <c r="M144"/>
  <c r="L144"/>
  <c r="M156"/>
  <c r="L156"/>
  <c r="M140"/>
  <c r="L140"/>
  <c r="I165"/>
  <c r="M165" s="1"/>
  <c r="I161"/>
  <c r="M161" s="1"/>
  <c r="I157"/>
  <c r="M157" s="1"/>
  <c r="I153"/>
  <c r="M153" s="1"/>
  <c r="I149"/>
  <c r="M149" s="1"/>
  <c r="I145"/>
  <c r="M145" s="1"/>
  <c r="I141"/>
  <c r="M141" s="1"/>
  <c r="K165"/>
  <c r="K161"/>
  <c r="K157"/>
  <c r="K153"/>
  <c r="K149"/>
  <c r="K145"/>
  <c r="K141"/>
  <c r="I166"/>
  <c r="M166" s="1"/>
  <c r="I162"/>
  <c r="M162" s="1"/>
  <c r="I158"/>
  <c r="M158" s="1"/>
  <c r="I154"/>
  <c r="M154" s="1"/>
  <c r="I150"/>
  <c r="M150" s="1"/>
  <c r="I146"/>
  <c r="M146" s="1"/>
  <c r="I142"/>
  <c r="M142" s="1"/>
  <c r="I138"/>
  <c r="M138" s="1"/>
  <c r="I167"/>
  <c r="M167" s="1"/>
  <c r="I159"/>
  <c r="M159" s="1"/>
  <c r="I143"/>
  <c r="M143" s="1"/>
  <c r="K167"/>
  <c r="K163"/>
  <c r="K159"/>
  <c r="K151"/>
  <c r="K147"/>
  <c r="K143"/>
  <c r="K139"/>
  <c r="I163"/>
  <c r="M163" s="1"/>
  <c r="I151"/>
  <c r="M151" s="1"/>
  <c r="I147"/>
  <c r="M147" s="1"/>
  <c r="I139"/>
  <c r="M139" s="1"/>
  <c r="K107"/>
  <c r="K49"/>
  <c r="K77"/>
  <c r="K45"/>
  <c r="L16"/>
  <c r="K123"/>
  <c r="I92"/>
  <c r="M92" s="1"/>
  <c r="K73"/>
  <c r="K41"/>
  <c r="H37"/>
  <c r="I37" s="1"/>
  <c r="M37" s="1"/>
  <c r="L60"/>
  <c r="K16"/>
  <c r="K129"/>
  <c r="K113"/>
  <c r="K97"/>
  <c r="I88"/>
  <c r="M88" s="1"/>
  <c r="L84"/>
  <c r="K69"/>
  <c r="H65"/>
  <c r="I65" s="1"/>
  <c r="M65" s="1"/>
  <c r="I56"/>
  <c r="M56" s="1"/>
  <c r="L52"/>
  <c r="I24"/>
  <c r="M24" s="1"/>
  <c r="L32"/>
  <c r="K133"/>
  <c r="K117"/>
  <c r="L28"/>
  <c r="L80"/>
  <c r="L48"/>
  <c r="I20"/>
  <c r="M20" s="1"/>
  <c r="L64"/>
  <c r="K101"/>
  <c r="L76"/>
  <c r="L44"/>
  <c r="K137"/>
  <c r="K121"/>
  <c r="K105"/>
  <c r="K85"/>
  <c r="I72"/>
  <c r="M72" s="1"/>
  <c r="L68"/>
  <c r="K53"/>
  <c r="I40"/>
  <c r="M40" s="1"/>
  <c r="L36"/>
  <c r="K21"/>
  <c r="M137"/>
  <c r="L137"/>
  <c r="M121"/>
  <c r="L121"/>
  <c r="M105"/>
  <c r="L105"/>
  <c r="M85"/>
  <c r="L85"/>
  <c r="M53"/>
  <c r="L53"/>
  <c r="M21"/>
  <c r="L21"/>
  <c r="M127"/>
  <c r="L127"/>
  <c r="M111"/>
  <c r="L111"/>
  <c r="M95"/>
  <c r="L95"/>
  <c r="M81"/>
  <c r="L81"/>
  <c r="M49"/>
  <c r="L49"/>
  <c r="M17"/>
  <c r="L17"/>
  <c r="M133"/>
  <c r="L133"/>
  <c r="M101"/>
  <c r="L101"/>
  <c r="M107"/>
  <c r="L107"/>
  <c r="M73"/>
  <c r="L73"/>
  <c r="M129"/>
  <c r="L129"/>
  <c r="M113"/>
  <c r="L113"/>
  <c r="M97"/>
  <c r="L97"/>
  <c r="M69"/>
  <c r="L69"/>
  <c r="M123"/>
  <c r="L123"/>
  <c r="M41"/>
  <c r="L41"/>
  <c r="M135"/>
  <c r="L135"/>
  <c r="M119"/>
  <c r="L119"/>
  <c r="L103"/>
  <c r="M103"/>
  <c r="M33"/>
  <c r="L33"/>
  <c r="M117"/>
  <c r="L117"/>
  <c r="M77"/>
  <c r="L77"/>
  <c r="M29"/>
  <c r="L29"/>
  <c r="M45"/>
  <c r="L45"/>
  <c r="M125"/>
  <c r="L125"/>
  <c r="M109"/>
  <c r="L109"/>
  <c r="M93"/>
  <c r="L93"/>
  <c r="M61"/>
  <c r="L61"/>
  <c r="M131"/>
  <c r="L131"/>
  <c r="L115"/>
  <c r="M115"/>
  <c r="M99"/>
  <c r="L99"/>
  <c r="M89"/>
  <c r="L89"/>
  <c r="M57"/>
  <c r="L57"/>
  <c r="M25"/>
  <c r="L25"/>
  <c r="I132"/>
  <c r="M132" s="1"/>
  <c r="I124"/>
  <c r="M124" s="1"/>
  <c r="I116"/>
  <c r="M116" s="1"/>
  <c r="I104"/>
  <c r="M104" s="1"/>
  <c r="I96"/>
  <c r="M96" s="1"/>
  <c r="K136"/>
  <c r="K132"/>
  <c r="K116"/>
  <c r="K112"/>
  <c r="K108"/>
  <c r="K104"/>
  <c r="K100"/>
  <c r="K96"/>
  <c r="K92"/>
  <c r="K88"/>
  <c r="K84"/>
  <c r="K80"/>
  <c r="K76"/>
  <c r="K72"/>
  <c r="K68"/>
  <c r="K64"/>
  <c r="K60"/>
  <c r="K56"/>
  <c r="K52"/>
  <c r="K48"/>
  <c r="K44"/>
  <c r="K40"/>
  <c r="K36"/>
  <c r="K32"/>
  <c r="K28"/>
  <c r="K24"/>
  <c r="K20"/>
  <c r="I136"/>
  <c r="M136" s="1"/>
  <c r="I128"/>
  <c r="M128" s="1"/>
  <c r="I120"/>
  <c r="M120" s="1"/>
  <c r="I112"/>
  <c r="M112" s="1"/>
  <c r="I108"/>
  <c r="M108" s="1"/>
  <c r="I100"/>
  <c r="M100" s="1"/>
  <c r="K128"/>
  <c r="K124"/>
  <c r="K120"/>
  <c r="I134"/>
  <c r="M134" s="1"/>
  <c r="I130"/>
  <c r="M130" s="1"/>
  <c r="I126"/>
  <c r="M126" s="1"/>
  <c r="I122"/>
  <c r="M122" s="1"/>
  <c r="I118"/>
  <c r="M118" s="1"/>
  <c r="I114"/>
  <c r="M114" s="1"/>
  <c r="I110"/>
  <c r="M110" s="1"/>
  <c r="I106"/>
  <c r="M106" s="1"/>
  <c r="I102"/>
  <c r="M102" s="1"/>
  <c r="I98"/>
  <c r="M98" s="1"/>
  <c r="I94"/>
  <c r="M94" s="1"/>
  <c r="I90"/>
  <c r="M90" s="1"/>
  <c r="I86"/>
  <c r="M86" s="1"/>
  <c r="I82"/>
  <c r="M82" s="1"/>
  <c r="I78"/>
  <c r="M78" s="1"/>
  <c r="I74"/>
  <c r="M74" s="1"/>
  <c r="I70"/>
  <c r="M70" s="1"/>
  <c r="I66"/>
  <c r="M66" s="1"/>
  <c r="I62"/>
  <c r="M62" s="1"/>
  <c r="I58"/>
  <c r="M58" s="1"/>
  <c r="I54"/>
  <c r="M54" s="1"/>
  <c r="I50"/>
  <c r="M50" s="1"/>
  <c r="I46"/>
  <c r="M46" s="1"/>
  <c r="I42"/>
  <c r="M42" s="1"/>
  <c r="I38"/>
  <c r="M38" s="1"/>
  <c r="I34"/>
  <c r="M34" s="1"/>
  <c r="I30"/>
  <c r="M30" s="1"/>
  <c r="I26"/>
  <c r="M26" s="1"/>
  <c r="I22"/>
  <c r="M22" s="1"/>
  <c r="I18"/>
  <c r="M18" s="1"/>
  <c r="K102"/>
  <c r="K98"/>
  <c r="K94"/>
  <c r="K90"/>
  <c r="K86"/>
  <c r="K78"/>
  <c r="K74"/>
  <c r="K70"/>
  <c r="K66"/>
  <c r="K62"/>
  <c r="K58"/>
  <c r="K54"/>
  <c r="K50"/>
  <c r="K46"/>
  <c r="K42"/>
  <c r="K38"/>
  <c r="K34"/>
  <c r="K30"/>
  <c r="K26"/>
  <c r="K22"/>
  <c r="K18"/>
  <c r="K134"/>
  <c r="K130"/>
  <c r="K126"/>
  <c r="K122"/>
  <c r="K118"/>
  <c r="K114"/>
  <c r="K110"/>
  <c r="K106"/>
  <c r="K82"/>
  <c r="I91"/>
  <c r="I87"/>
  <c r="I83"/>
  <c r="I79"/>
  <c r="I75"/>
  <c r="I71"/>
  <c r="I67"/>
  <c r="I63"/>
  <c r="I59"/>
  <c r="I55"/>
  <c r="I51"/>
  <c r="I47"/>
  <c r="I43"/>
  <c r="I39"/>
  <c r="I35"/>
  <c r="I31"/>
  <c r="I27"/>
  <c r="I23"/>
  <c r="I19"/>
  <c r="R73" l="1"/>
  <c r="P48"/>
  <c r="Q48"/>
  <c r="Q148"/>
  <c r="P148"/>
  <c r="R17"/>
  <c r="Q129"/>
  <c r="P129"/>
  <c r="R61"/>
  <c r="R33"/>
  <c r="R81"/>
  <c r="Q64"/>
  <c r="Q89"/>
  <c r="Q81"/>
  <c r="Q21"/>
  <c r="P101"/>
  <c r="P97"/>
  <c r="P81"/>
  <c r="Q61"/>
  <c r="P64"/>
  <c r="R117"/>
  <c r="R97"/>
  <c r="R49"/>
  <c r="R127"/>
  <c r="P135"/>
  <c r="P60"/>
  <c r="Q135"/>
  <c r="Q97"/>
  <c r="Q127"/>
  <c r="P117"/>
  <c r="R69"/>
  <c r="Q28"/>
  <c r="P69"/>
  <c r="Q156"/>
  <c r="P52"/>
  <c r="Q69"/>
  <c r="P21"/>
  <c r="Q60"/>
  <c r="R148"/>
  <c r="P127"/>
  <c r="I155"/>
  <c r="M155" s="1"/>
  <c r="N103"/>
  <c r="O103" s="1"/>
  <c r="P103" s="1"/>
  <c r="L24"/>
  <c r="N109"/>
  <c r="O109" s="1"/>
  <c r="P109" s="1"/>
  <c r="N160"/>
  <c r="O160" s="1"/>
  <c r="R160" s="1"/>
  <c r="N119"/>
  <c r="O119" s="1"/>
  <c r="R119" s="1"/>
  <c r="N21"/>
  <c r="O21" s="1"/>
  <c r="R21" s="1"/>
  <c r="N144"/>
  <c r="O144" s="1"/>
  <c r="R144" s="1"/>
  <c r="L88"/>
  <c r="L162"/>
  <c r="L66"/>
  <c r="L40"/>
  <c r="L143"/>
  <c r="N81"/>
  <c r="O81" s="1"/>
  <c r="L138"/>
  <c r="N152"/>
  <c r="O152" s="1"/>
  <c r="R152" s="1"/>
  <c r="N33"/>
  <c r="O33" s="1"/>
  <c r="Q33" s="1"/>
  <c r="L149"/>
  <c r="L82"/>
  <c r="N95"/>
  <c r="O95" s="1"/>
  <c r="Q95" s="1"/>
  <c r="L20"/>
  <c r="L56"/>
  <c r="L92"/>
  <c r="L50"/>
  <c r="L139"/>
  <c r="L151"/>
  <c r="L163"/>
  <c r="L146"/>
  <c r="L147"/>
  <c r="N129"/>
  <c r="O129" s="1"/>
  <c r="R129" s="1"/>
  <c r="N135"/>
  <c r="O135" s="1"/>
  <c r="R135" s="1"/>
  <c r="L62"/>
  <c r="N73"/>
  <c r="O73" s="1"/>
  <c r="P73" s="1"/>
  <c r="L167"/>
  <c r="L142"/>
  <c r="N140"/>
  <c r="O140" s="1"/>
  <c r="P140" s="1"/>
  <c r="N156"/>
  <c r="O156" s="1"/>
  <c r="P156" s="1"/>
  <c r="L150"/>
  <c r="L157"/>
  <c r="L165"/>
  <c r="L153"/>
  <c r="L141"/>
  <c r="N148"/>
  <c r="O148" s="1"/>
  <c r="N164"/>
  <c r="O164" s="1"/>
  <c r="P164" s="1"/>
  <c r="L161"/>
  <c r="L159"/>
  <c r="L158"/>
  <c r="L166"/>
  <c r="L154"/>
  <c r="L145"/>
  <c r="N49"/>
  <c r="O49" s="1"/>
  <c r="Q49" s="1"/>
  <c r="K37"/>
  <c r="K65"/>
  <c r="N131"/>
  <c r="O131" s="1"/>
  <c r="Q131" s="1"/>
  <c r="N69"/>
  <c r="O69" s="1"/>
  <c r="N123"/>
  <c r="O123" s="1"/>
  <c r="Q123" s="1"/>
  <c r="N127"/>
  <c r="O127" s="1"/>
  <c r="N25"/>
  <c r="O25" s="1"/>
  <c r="P25" s="1"/>
  <c r="N52"/>
  <c r="O52" s="1"/>
  <c r="R52" s="1"/>
  <c r="N84"/>
  <c r="O84" s="1"/>
  <c r="R84" s="1"/>
  <c r="N41"/>
  <c r="O41" s="1"/>
  <c r="R41" s="1"/>
  <c r="N17"/>
  <c r="O17" s="1"/>
  <c r="P17" s="1"/>
  <c r="N111"/>
  <c r="O111" s="1"/>
  <c r="R111" s="1"/>
  <c r="N85"/>
  <c r="O85" s="1"/>
  <c r="Q85" s="1"/>
  <c r="L34"/>
  <c r="L124"/>
  <c r="L37"/>
  <c r="N29"/>
  <c r="O29" s="1"/>
  <c r="P29" s="1"/>
  <c r="L130"/>
  <c r="N97"/>
  <c r="O97" s="1"/>
  <c r="L65"/>
  <c r="L72"/>
  <c r="N48"/>
  <c r="O48" s="1"/>
  <c r="R48" s="1"/>
  <c r="N80"/>
  <c r="O80" s="1"/>
  <c r="R80" s="1"/>
  <c r="N99"/>
  <c r="O99" s="1"/>
  <c r="R99" s="1"/>
  <c r="N93"/>
  <c r="O93" s="1"/>
  <c r="R93" s="1"/>
  <c r="N113"/>
  <c r="O113" s="1"/>
  <c r="Q113" s="1"/>
  <c r="N101"/>
  <c r="O101" s="1"/>
  <c r="R101" s="1"/>
  <c r="L74"/>
  <c r="L96"/>
  <c r="N53"/>
  <c r="O53" s="1"/>
  <c r="R53" s="1"/>
  <c r="L132"/>
  <c r="N44"/>
  <c r="O44" s="1"/>
  <c r="R44" s="1"/>
  <c r="N76"/>
  <c r="O76" s="1"/>
  <c r="R76" s="1"/>
  <c r="N137"/>
  <c r="O137" s="1"/>
  <c r="R137" s="1"/>
  <c r="N89"/>
  <c r="O89" s="1"/>
  <c r="R89" s="1"/>
  <c r="N61"/>
  <c r="O61" s="1"/>
  <c r="P61" s="1"/>
  <c r="N45"/>
  <c r="O45" s="1"/>
  <c r="Q45" s="1"/>
  <c r="N117"/>
  <c r="O117" s="1"/>
  <c r="Q117" s="1"/>
  <c r="N36"/>
  <c r="O36" s="1"/>
  <c r="R36" s="1"/>
  <c r="N68"/>
  <c r="O68" s="1"/>
  <c r="R68" s="1"/>
  <c r="N121"/>
  <c r="O121" s="1"/>
  <c r="P121" s="1"/>
  <c r="N16"/>
  <c r="O16" s="1"/>
  <c r="R16" s="1"/>
  <c r="L98"/>
  <c r="N107"/>
  <c r="O107" s="1"/>
  <c r="P107" s="1"/>
  <c r="L116"/>
  <c r="L120"/>
  <c r="N105"/>
  <c r="O105" s="1"/>
  <c r="Q105" s="1"/>
  <c r="N32"/>
  <c r="O32" s="1"/>
  <c r="R32" s="1"/>
  <c r="N57"/>
  <c r="O57" s="1"/>
  <c r="P57" s="1"/>
  <c r="N77"/>
  <c r="O77" s="1"/>
  <c r="P77" s="1"/>
  <c r="N60"/>
  <c r="O60" s="1"/>
  <c r="R60" s="1"/>
  <c r="N64"/>
  <c r="O64" s="1"/>
  <c r="R64" s="1"/>
  <c r="N125"/>
  <c r="O125" s="1"/>
  <c r="R125" s="1"/>
  <c r="N28"/>
  <c r="O28" s="1"/>
  <c r="R28" s="1"/>
  <c r="N115"/>
  <c r="O115" s="1"/>
  <c r="R115" s="1"/>
  <c r="N133"/>
  <c r="O133" s="1"/>
  <c r="Q133" s="1"/>
  <c r="L23"/>
  <c r="M23"/>
  <c r="M55"/>
  <c r="L55"/>
  <c r="M87"/>
  <c r="L87"/>
  <c r="L58"/>
  <c r="L114"/>
  <c r="L78"/>
  <c r="L59"/>
  <c r="M59"/>
  <c r="M47"/>
  <c r="L47"/>
  <c r="L104"/>
  <c r="L42"/>
  <c r="L134"/>
  <c r="L86"/>
  <c r="L26"/>
  <c r="L126"/>
  <c r="M27"/>
  <c r="L27"/>
  <c r="L19"/>
  <c r="M19"/>
  <c r="L83"/>
  <c r="M83"/>
  <c r="M79"/>
  <c r="L79"/>
  <c r="L43"/>
  <c r="M43"/>
  <c r="L75"/>
  <c r="M75"/>
  <c r="L51"/>
  <c r="M51"/>
  <c r="M39"/>
  <c r="L39"/>
  <c r="M71"/>
  <c r="L71"/>
  <c r="L22"/>
  <c r="L112"/>
  <c r="L46"/>
  <c r="L54"/>
  <c r="L100"/>
  <c r="L70"/>
  <c r="L122"/>
  <c r="L38"/>
  <c r="L108"/>
  <c r="L118"/>
  <c r="L90"/>
  <c r="L30"/>
  <c r="L110"/>
  <c r="L91"/>
  <c r="M91"/>
  <c r="L35"/>
  <c r="M35"/>
  <c r="L67"/>
  <c r="M67"/>
  <c r="L106"/>
  <c r="M31"/>
  <c r="L31"/>
  <c r="M63"/>
  <c r="L63"/>
  <c r="L136"/>
  <c r="L102"/>
  <c r="L128"/>
  <c r="L18"/>
  <c r="L94"/>
  <c r="P99" l="1"/>
  <c r="P131"/>
  <c r="Q73"/>
  <c r="N132"/>
  <c r="O132" s="1"/>
  <c r="Q132" s="1"/>
  <c r="N124"/>
  <c r="O124" s="1"/>
  <c r="Q124"/>
  <c r="N167"/>
  <c r="O167" s="1"/>
  <c r="N151"/>
  <c r="O151" s="1"/>
  <c r="Q151" s="1"/>
  <c r="N149"/>
  <c r="O149" s="1"/>
  <c r="Q149" s="1"/>
  <c r="N128"/>
  <c r="O128" s="1"/>
  <c r="Q128"/>
  <c r="N90"/>
  <c r="O90" s="1"/>
  <c r="N134"/>
  <c r="O134" s="1"/>
  <c r="Q134" s="1"/>
  <c r="N82"/>
  <c r="O82" s="1"/>
  <c r="Q82" s="1"/>
  <c r="N66"/>
  <c r="O66" s="1"/>
  <c r="Q66" s="1"/>
  <c r="N24"/>
  <c r="O24" s="1"/>
  <c r="R51"/>
  <c r="Q141"/>
  <c r="Q77"/>
  <c r="R85"/>
  <c r="Q125"/>
  <c r="Q41"/>
  <c r="R121"/>
  <c r="Q37"/>
  <c r="Q142"/>
  <c r="R140"/>
  <c r="Q80"/>
  <c r="Q119"/>
  <c r="P137"/>
  <c r="P28"/>
  <c r="Q44"/>
  <c r="P33"/>
  <c r="R107"/>
  <c r="P36"/>
  <c r="P111"/>
  <c r="Q101"/>
  <c r="R45"/>
  <c r="P93"/>
  <c r="Q53"/>
  <c r="Q99"/>
  <c r="R77"/>
  <c r="P105"/>
  <c r="R29"/>
  <c r="Q115"/>
  <c r="N78"/>
  <c r="O78" s="1"/>
  <c r="N146"/>
  <c r="O146" s="1"/>
  <c r="Q146" s="1"/>
  <c r="N40"/>
  <c r="O40" s="1"/>
  <c r="R156"/>
  <c r="U156" s="1"/>
  <c r="P152"/>
  <c r="Q137"/>
  <c r="Q93"/>
  <c r="Q140"/>
  <c r="Q103"/>
  <c r="N20"/>
  <c r="O20" s="1"/>
  <c r="Q84"/>
  <c r="Q160"/>
  <c r="P85"/>
  <c r="Q29"/>
  <c r="R123"/>
  <c r="N147"/>
  <c r="O147" s="1"/>
  <c r="N98"/>
  <c r="O98" s="1"/>
  <c r="Q98"/>
  <c r="N159"/>
  <c r="O159" s="1"/>
  <c r="N56"/>
  <c r="O56" s="1"/>
  <c r="Q30"/>
  <c r="R79"/>
  <c r="Q91"/>
  <c r="Q126"/>
  <c r="R59"/>
  <c r="P125"/>
  <c r="Q17"/>
  <c r="R25"/>
  <c r="P160"/>
  <c r="P41"/>
  <c r="Q107"/>
  <c r="R105"/>
  <c r="R131"/>
  <c r="Q121"/>
  <c r="P68"/>
  <c r="P113"/>
  <c r="R113"/>
  <c r="R103"/>
  <c r="Q57"/>
  <c r="P119"/>
  <c r="P16"/>
  <c r="P80"/>
  <c r="N26"/>
  <c r="O26" s="1"/>
  <c r="N130"/>
  <c r="O130" s="1"/>
  <c r="Q130"/>
  <c r="N143"/>
  <c r="O143" s="1"/>
  <c r="N122"/>
  <c r="O122" s="1"/>
  <c r="N74"/>
  <c r="O74" s="1"/>
  <c r="N92"/>
  <c r="O92" s="1"/>
  <c r="Q92"/>
  <c r="N138"/>
  <c r="O138" s="1"/>
  <c r="Q138" s="1"/>
  <c r="P65"/>
  <c r="P84"/>
  <c r="Q164"/>
  <c r="R164"/>
  <c r="R57"/>
  <c r="Q31"/>
  <c r="Q70"/>
  <c r="R91"/>
  <c r="R71"/>
  <c r="Q43"/>
  <c r="Q157"/>
  <c r="Q111"/>
  <c r="Q25"/>
  <c r="P144"/>
  <c r="P49"/>
  <c r="P89"/>
  <c r="P53"/>
  <c r="Q68"/>
  <c r="P123"/>
  <c r="Q52"/>
  <c r="P44"/>
  <c r="P115"/>
  <c r="P45"/>
  <c r="R133"/>
  <c r="N96"/>
  <c r="O96" s="1"/>
  <c r="N165"/>
  <c r="O165" s="1"/>
  <c r="Q47"/>
  <c r="P76"/>
  <c r="R95"/>
  <c r="N116"/>
  <c r="O116" s="1"/>
  <c r="N72"/>
  <c r="O72" s="1"/>
  <c r="N62"/>
  <c r="O62" s="1"/>
  <c r="Q62"/>
  <c r="N50"/>
  <c r="O50" s="1"/>
  <c r="N104"/>
  <c r="O104" s="1"/>
  <c r="Q104" s="1"/>
  <c r="N120"/>
  <c r="O120" s="1"/>
  <c r="N34"/>
  <c r="O34" s="1"/>
  <c r="Q34"/>
  <c r="N139"/>
  <c r="O139" s="1"/>
  <c r="N88"/>
  <c r="O88" s="1"/>
  <c r="Q88" s="1"/>
  <c r="Q71"/>
  <c r="R87"/>
  <c r="P95"/>
  <c r="Q76"/>
  <c r="Q136"/>
  <c r="Q75"/>
  <c r="Q154"/>
  <c r="Q109"/>
  <c r="R109"/>
  <c r="Q144"/>
  <c r="P133"/>
  <c r="P32"/>
  <c r="Q32"/>
  <c r="Q16"/>
  <c r="N162"/>
  <c r="O162" s="1"/>
  <c r="Q145"/>
  <c r="Q36"/>
  <c r="Q152"/>
  <c r="L155"/>
  <c r="N163"/>
  <c r="O163" s="1"/>
  <c r="N153"/>
  <c r="O153" s="1"/>
  <c r="Q153" s="1"/>
  <c r="N141"/>
  <c r="O141" s="1"/>
  <c r="N166"/>
  <c r="O166" s="1"/>
  <c r="N145"/>
  <c r="O145" s="1"/>
  <c r="N161"/>
  <c r="O161" s="1"/>
  <c r="Q161" s="1"/>
  <c r="N155"/>
  <c r="O155" s="1"/>
  <c r="P155" s="1"/>
  <c r="N150"/>
  <c r="O150" s="1"/>
  <c r="N154"/>
  <c r="O154" s="1"/>
  <c r="N158"/>
  <c r="O158" s="1"/>
  <c r="N142"/>
  <c r="O142" s="1"/>
  <c r="N157"/>
  <c r="O157" s="1"/>
  <c r="N37"/>
  <c r="O37" s="1"/>
  <c r="R37" s="1"/>
  <c r="N136"/>
  <c r="O136" s="1"/>
  <c r="N67"/>
  <c r="O67" s="1"/>
  <c r="P67" s="1"/>
  <c r="N118"/>
  <c r="O118" s="1"/>
  <c r="N54"/>
  <c r="O54" s="1"/>
  <c r="N39"/>
  <c r="O39" s="1"/>
  <c r="P39" s="1"/>
  <c r="N126"/>
  <c r="O126" s="1"/>
  <c r="N102"/>
  <c r="O102" s="1"/>
  <c r="Q102" s="1"/>
  <c r="N100"/>
  <c r="O100" s="1"/>
  <c r="N30"/>
  <c r="O30" s="1"/>
  <c r="N114"/>
  <c r="O114" s="1"/>
  <c r="N65"/>
  <c r="O65" s="1"/>
  <c r="R65" s="1"/>
  <c r="N38"/>
  <c r="O38" s="1"/>
  <c r="N110"/>
  <c r="O110" s="1"/>
  <c r="Q110" s="1"/>
  <c r="N43"/>
  <c r="O43" s="1"/>
  <c r="P43" s="1"/>
  <c r="N94"/>
  <c r="O94" s="1"/>
  <c r="Q94" s="1"/>
  <c r="N91"/>
  <c r="O91" s="1"/>
  <c r="P91" s="1"/>
  <c r="N70"/>
  <c r="O70" s="1"/>
  <c r="N22"/>
  <c r="O22" s="1"/>
  <c r="Q22" s="1"/>
  <c r="N42"/>
  <c r="O42" s="1"/>
  <c r="Q42" s="1"/>
  <c r="N106"/>
  <c r="O106" s="1"/>
  <c r="N83"/>
  <c r="O83" s="1"/>
  <c r="P83" s="1"/>
  <c r="N87"/>
  <c r="O87" s="1"/>
  <c r="P87" s="1"/>
  <c r="N18"/>
  <c r="O18" s="1"/>
  <c r="N86"/>
  <c r="O86" s="1"/>
  <c r="N46"/>
  <c r="O46" s="1"/>
  <c r="Q46" s="1"/>
  <c r="N58"/>
  <c r="O58" s="1"/>
  <c r="Q58" s="1"/>
  <c r="N112"/>
  <c r="O112" s="1"/>
  <c r="Q112" s="1"/>
  <c r="N35"/>
  <c r="O35" s="1"/>
  <c r="P35" s="1"/>
  <c r="N108"/>
  <c r="O108" s="1"/>
  <c r="N79"/>
  <c r="O79" s="1"/>
  <c r="P79" s="1"/>
  <c r="N31"/>
  <c r="O31" s="1"/>
  <c r="P31" s="1"/>
  <c r="N27"/>
  <c r="O27" s="1"/>
  <c r="P27" s="1"/>
  <c r="N47"/>
  <c r="O47" s="1"/>
  <c r="P47" s="1"/>
  <c r="N23"/>
  <c r="O23" s="1"/>
  <c r="P23" s="1"/>
  <c r="N51"/>
  <c r="O51" s="1"/>
  <c r="P51" s="1"/>
  <c r="N59"/>
  <c r="O59" s="1"/>
  <c r="P59" s="1"/>
  <c r="N63"/>
  <c r="O63" s="1"/>
  <c r="P63" s="1"/>
  <c r="N71"/>
  <c r="O71" s="1"/>
  <c r="P71" s="1"/>
  <c r="N55"/>
  <c r="O55" s="1"/>
  <c r="P55" s="1"/>
  <c r="N19"/>
  <c r="O19" s="1"/>
  <c r="P19" s="1"/>
  <c r="N75"/>
  <c r="O75" s="1"/>
  <c r="P75" s="1"/>
  <c r="U123" l="1"/>
  <c r="U144"/>
  <c r="Q63"/>
  <c r="R165"/>
  <c r="P165"/>
  <c r="R163"/>
  <c r="P163"/>
  <c r="R159"/>
  <c r="P159"/>
  <c r="S159" s="1"/>
  <c r="R38"/>
  <c r="P38"/>
  <c r="P154"/>
  <c r="R154"/>
  <c r="P72"/>
  <c r="R72"/>
  <c r="R153"/>
  <c r="P153"/>
  <c r="Q165"/>
  <c r="Q67"/>
  <c r="R55"/>
  <c r="R67"/>
  <c r="R75"/>
  <c r="R114"/>
  <c r="P114"/>
  <c r="R116"/>
  <c r="P116"/>
  <c r="P146"/>
  <c r="R146"/>
  <c r="P112"/>
  <c r="R112"/>
  <c r="P150"/>
  <c r="R150"/>
  <c r="P143"/>
  <c r="R143"/>
  <c r="P106"/>
  <c r="R106"/>
  <c r="P54"/>
  <c r="R54"/>
  <c r="P162"/>
  <c r="S162" s="1"/>
  <c r="R162"/>
  <c r="R120"/>
  <c r="P120"/>
  <c r="P40"/>
  <c r="R40"/>
  <c r="P82"/>
  <c r="R82"/>
  <c r="P149"/>
  <c r="S149" s="1"/>
  <c r="R149"/>
  <c r="P132"/>
  <c r="R132"/>
  <c r="P108"/>
  <c r="R108"/>
  <c r="R110"/>
  <c r="P110"/>
  <c r="P158"/>
  <c r="R158"/>
  <c r="R122"/>
  <c r="P122"/>
  <c r="P56"/>
  <c r="R56"/>
  <c r="R20"/>
  <c r="P20"/>
  <c r="U20" s="1"/>
  <c r="P126"/>
  <c r="R126"/>
  <c r="P142"/>
  <c r="R142"/>
  <c r="P141"/>
  <c r="R141"/>
  <c r="R34"/>
  <c r="P34"/>
  <c r="S34" s="1"/>
  <c r="R62"/>
  <c r="S62" s="1"/>
  <c r="P62"/>
  <c r="R66"/>
  <c r="P66"/>
  <c r="P128"/>
  <c r="R128"/>
  <c r="R124"/>
  <c r="P124"/>
  <c r="U124" s="1"/>
  <c r="Q116"/>
  <c r="R155"/>
  <c r="R35"/>
  <c r="Q35"/>
  <c r="Q143"/>
  <c r="Q159"/>
  <c r="Q163"/>
  <c r="Q155"/>
  <c r="Q162"/>
  <c r="Q108"/>
  <c r="Q120"/>
  <c r="Q72"/>
  <c r="Q38"/>
  <c r="R27"/>
  <c r="Q106"/>
  <c r="Q150"/>
  <c r="Q59"/>
  <c r="Q40"/>
  <c r="Q27"/>
  <c r="R43"/>
  <c r="R47"/>
  <c r="R83"/>
  <c r="Q122"/>
  <c r="Q56"/>
  <c r="Q20"/>
  <c r="Q54"/>
  <c r="P22"/>
  <c r="R22"/>
  <c r="P88"/>
  <c r="R88"/>
  <c r="P104"/>
  <c r="R104"/>
  <c r="R42"/>
  <c r="P42"/>
  <c r="P118"/>
  <c r="R118"/>
  <c r="P138"/>
  <c r="R138"/>
  <c r="R18"/>
  <c r="P18"/>
  <c r="P94"/>
  <c r="R94"/>
  <c r="P102"/>
  <c r="R102"/>
  <c r="R157"/>
  <c r="P157"/>
  <c r="P166"/>
  <c r="R166"/>
  <c r="R74"/>
  <c r="P74"/>
  <c r="P26"/>
  <c r="R26"/>
  <c r="P147"/>
  <c r="R147"/>
  <c r="P86"/>
  <c r="R86"/>
  <c r="P100"/>
  <c r="R100"/>
  <c r="P145"/>
  <c r="R145"/>
  <c r="P139"/>
  <c r="R139"/>
  <c r="P50"/>
  <c r="R50"/>
  <c r="R96"/>
  <c r="P96"/>
  <c r="R78"/>
  <c r="P78"/>
  <c r="R24"/>
  <c r="P24"/>
  <c r="P90"/>
  <c r="R90"/>
  <c r="P167"/>
  <c r="U167" s="1"/>
  <c r="R167"/>
  <c r="P46"/>
  <c r="R46"/>
  <c r="P70"/>
  <c r="R70"/>
  <c r="P30"/>
  <c r="R30"/>
  <c r="P136"/>
  <c r="R136"/>
  <c r="P161"/>
  <c r="R161"/>
  <c r="P92"/>
  <c r="R92"/>
  <c r="R130"/>
  <c r="P130"/>
  <c r="R98"/>
  <c r="U98" s="1"/>
  <c r="P98"/>
  <c r="Q118"/>
  <c r="Q55"/>
  <c r="R31"/>
  <c r="Q18"/>
  <c r="Q51"/>
  <c r="R19"/>
  <c r="Q19"/>
  <c r="Q166"/>
  <c r="Q65"/>
  <c r="Q100"/>
  <c r="Q74"/>
  <c r="Q26"/>
  <c r="Q39"/>
  <c r="Q86"/>
  <c r="Q147"/>
  <c r="Q23"/>
  <c r="Q83"/>
  <c r="Q87"/>
  <c r="Q139"/>
  <c r="Q50"/>
  <c r="Q96"/>
  <c r="Q158"/>
  <c r="R63"/>
  <c r="R23"/>
  <c r="Q79"/>
  <c r="P37"/>
  <c r="R39"/>
  <c r="Q78"/>
  <c r="Q114"/>
  <c r="Q24"/>
  <c r="Q90"/>
  <c r="Q167"/>
  <c r="P58"/>
  <c r="R58"/>
  <c r="P134"/>
  <c r="R134"/>
  <c r="P151"/>
  <c r="R151"/>
  <c r="S151" s="1"/>
  <c r="U109"/>
  <c r="S152"/>
  <c r="S71"/>
  <c r="S29"/>
  <c r="U21"/>
  <c r="S133"/>
  <c r="U160"/>
  <c r="S129"/>
  <c r="U45"/>
  <c r="S119"/>
  <c r="S144"/>
  <c r="U103"/>
  <c r="S93"/>
  <c r="S28"/>
  <c r="U152"/>
  <c r="U57"/>
  <c r="S77"/>
  <c r="U69"/>
  <c r="S85"/>
  <c r="S16"/>
  <c r="S131"/>
  <c r="U121"/>
  <c r="U137"/>
  <c r="S69"/>
  <c r="S140"/>
  <c r="S103"/>
  <c r="S109"/>
  <c r="U135"/>
  <c r="U16"/>
  <c r="S45"/>
  <c r="U133"/>
  <c r="U119"/>
  <c r="S125"/>
  <c r="S53"/>
  <c r="S99"/>
  <c r="S61"/>
  <c r="S89"/>
  <c r="U85"/>
  <c r="S135"/>
  <c r="S105"/>
  <c r="U99"/>
  <c r="S81"/>
  <c r="S113"/>
  <c r="S137"/>
  <c r="U131"/>
  <c r="U33"/>
  <c r="U97"/>
  <c r="S49"/>
  <c r="U25"/>
  <c r="U95"/>
  <c r="U107"/>
  <c r="S164"/>
  <c r="U113"/>
  <c r="U129"/>
  <c r="S127"/>
  <c r="S148"/>
  <c r="U49"/>
  <c r="U81"/>
  <c r="U117"/>
  <c r="S57"/>
  <c r="U53"/>
  <c r="U89"/>
  <c r="U84"/>
  <c r="U115"/>
  <c r="U93"/>
  <c r="S97"/>
  <c r="S33"/>
  <c r="U29"/>
  <c r="S21"/>
  <c r="S111"/>
  <c r="U36"/>
  <c r="S95"/>
  <c r="U105"/>
  <c r="U101"/>
  <c r="N14"/>
  <c r="S160"/>
  <c r="U17"/>
  <c r="U60"/>
  <c r="U64"/>
  <c r="S156"/>
  <c r="U77"/>
  <c r="U28"/>
  <c r="U125"/>
  <c r="U164"/>
  <c r="U52"/>
  <c r="S32"/>
  <c r="U32"/>
  <c r="S68"/>
  <c r="U68"/>
  <c r="S80"/>
  <c r="U80"/>
  <c r="U140"/>
  <c r="S115"/>
  <c r="U127"/>
  <c r="U96"/>
  <c r="S36"/>
  <c r="S123"/>
  <c r="S41"/>
  <c r="U41"/>
  <c r="S48"/>
  <c r="U48"/>
  <c r="U62"/>
  <c r="S44"/>
  <c r="U44"/>
  <c r="S73"/>
  <c r="U73"/>
  <c r="U111"/>
  <c r="S107"/>
  <c r="U61"/>
  <c r="S17"/>
  <c r="U76"/>
  <c r="U159"/>
  <c r="U148"/>
  <c r="S121"/>
  <c r="S60"/>
  <c r="S117"/>
  <c r="S98"/>
  <c r="S84"/>
  <c r="S76"/>
  <c r="S52"/>
  <c r="S101"/>
  <c r="S25"/>
  <c r="S64"/>
  <c r="U149" l="1"/>
  <c r="S72"/>
  <c r="U66"/>
  <c r="U122"/>
  <c r="U78"/>
  <c r="U26"/>
  <c r="S132"/>
  <c r="S96"/>
  <c r="S120"/>
  <c r="U116"/>
  <c r="U165"/>
  <c r="U134"/>
  <c r="S139"/>
  <c r="U74"/>
  <c r="S92"/>
  <c r="U147"/>
  <c r="S138"/>
  <c r="S88"/>
  <c r="S128"/>
  <c r="U40"/>
  <c r="S146"/>
  <c r="U24"/>
  <c r="S90"/>
  <c r="U162"/>
  <c r="U143"/>
  <c r="U56"/>
  <c r="S167"/>
  <c r="S124"/>
  <c r="U151"/>
  <c r="S24"/>
  <c r="U130"/>
  <c r="U90"/>
  <c r="S50"/>
  <c r="U104"/>
  <c r="U34"/>
  <c r="S20"/>
  <c r="U82"/>
  <c r="S116"/>
  <c r="S74"/>
  <c r="S122"/>
  <c r="S66"/>
  <c r="S82"/>
  <c r="S134"/>
  <c r="U50"/>
  <c r="U92"/>
  <c r="U128"/>
  <c r="S56"/>
  <c r="S40"/>
  <c r="U139"/>
  <c r="U120"/>
  <c r="S130"/>
  <c r="S165"/>
  <c r="S147"/>
  <c r="S26"/>
  <c r="U88"/>
  <c r="S104"/>
  <c r="U132"/>
  <c r="S143"/>
  <c r="S78"/>
  <c r="U72"/>
  <c r="U138"/>
  <c r="U146"/>
  <c r="U51"/>
  <c r="U23"/>
  <c r="U19"/>
  <c r="S75"/>
  <c r="U161"/>
  <c r="U75"/>
  <c r="U155"/>
  <c r="U166"/>
  <c r="U43"/>
  <c r="U145"/>
  <c r="U37"/>
  <c r="S83"/>
  <c r="U47"/>
  <c r="U87"/>
  <c r="U91"/>
  <c r="U58"/>
  <c r="U39"/>
  <c r="S39"/>
  <c r="U30"/>
  <c r="S51"/>
  <c r="S55"/>
  <c r="S35"/>
  <c r="S19"/>
  <c r="U31"/>
  <c r="S59"/>
  <c r="U27"/>
  <c r="U35"/>
  <c r="S27"/>
  <c r="U79"/>
  <c r="U59"/>
  <c r="U67"/>
  <c r="U71"/>
  <c r="U94"/>
  <c r="S47"/>
  <c r="U55"/>
  <c r="U63"/>
  <c r="U112"/>
  <c r="U54"/>
  <c r="U18"/>
  <c r="U126"/>
  <c r="U141"/>
  <c r="S154"/>
  <c r="U154"/>
  <c r="U70"/>
  <c r="S142"/>
  <c r="U142"/>
  <c r="S38"/>
  <c r="U38"/>
  <c r="S158"/>
  <c r="U158"/>
  <c r="U106"/>
  <c r="U118"/>
  <c r="S63"/>
  <c r="U22"/>
  <c r="U114"/>
  <c r="U46"/>
  <c r="U153"/>
  <c r="U83"/>
  <c r="S42"/>
  <c r="U42"/>
  <c r="S86"/>
  <c r="U86"/>
  <c r="S43"/>
  <c r="S23"/>
  <c r="U136"/>
  <c r="S67"/>
  <c r="U110"/>
  <c r="S155"/>
  <c r="U157"/>
  <c r="S100"/>
  <c r="U100"/>
  <c r="S150"/>
  <c r="U150"/>
  <c r="S79"/>
  <c r="U65"/>
  <c r="U108"/>
  <c r="S163"/>
  <c r="U163"/>
  <c r="U102"/>
  <c r="S153"/>
  <c r="S166"/>
  <c r="S157"/>
  <c r="S161"/>
  <c r="S145"/>
  <c r="S141"/>
  <c r="S37"/>
  <c r="S65"/>
  <c r="S18"/>
  <c r="S102"/>
  <c r="S91"/>
  <c r="S112"/>
  <c r="S87"/>
  <c r="S136"/>
  <c r="S106"/>
  <c r="S31"/>
  <c r="S108"/>
  <c r="S58"/>
  <c r="S94"/>
  <c r="S30"/>
  <c r="S118"/>
  <c r="S70"/>
  <c r="S114"/>
  <c r="S46"/>
  <c r="S54"/>
  <c r="S22"/>
  <c r="S110"/>
  <c r="S126"/>
  <c r="S12" l="1"/>
  <c r="S14" s="1"/>
  <c r="S13"/>
</calcChain>
</file>

<file path=xl/sharedStrings.xml><?xml version="1.0" encoding="utf-8"?>
<sst xmlns="http://schemas.openxmlformats.org/spreadsheetml/2006/main" count="487" uniqueCount="480">
  <si>
    <t>OFF</t>
  </si>
  <si>
    <t>#</t>
  </si>
  <si>
    <t xml:space="preserve"># File generated by: </t>
  </si>
  <si>
    <t># HEDRON --- Polyhedron Generator: Version 1.13.1   03-Oct-2020</t>
  </si>
  <si>
    <t>#            Copyright Jim McNeill, 1999-2008</t>
  </si>
  <si>
    <t>#            hedron@orchidpalms.com</t>
  </si>
  <si>
    <t># Model by:  Jim McNeill   jim@orchidpalms.com</t>
  </si>
  <si>
    <t># Vertices Faces Edges</t>
  </si>
  <si>
    <t># Vertices</t>
  </si>
  <si>
    <t># Sides and colours</t>
  </si>
  <si>
    <t># END</t>
  </si>
  <si>
    <t>r</t>
  </si>
  <si>
    <t>Randomise</t>
  </si>
  <si>
    <t>new r</t>
  </si>
  <si>
    <t xml:space="preserve"> </t>
  </si>
  <si>
    <t>Takes an OFF file and inverts the co-ordinates of the vertices through a unit sphere centred on the origin.</t>
  </si>
  <si>
    <t>a</t>
  </si>
  <si>
    <t>b</t>
  </si>
  <si>
    <t>c</t>
  </si>
  <si>
    <t>With randomise on, the new radius of the vertex is a.r^2+b.r+c</t>
  </si>
  <si>
    <t xml:space="preserve"> 3  97  16  106   255 0 0</t>
  </si>
  <si>
    <t xml:space="preserve"> 3  98  7  131   255 0 0</t>
  </si>
  <si>
    <t xml:space="preserve"> 3  99  20  117   255 0 0</t>
  </si>
  <si>
    <t xml:space="preserve"> 3  100  23  110   255 0 0</t>
  </si>
  <si>
    <t xml:space="preserve"> 3  101  23  111   255 0 0</t>
  </si>
  <si>
    <t xml:space="preserve"> 3  102  28  118   255 0 0</t>
  </si>
  <si>
    <t xml:space="preserve"> 3  103  30  132   255 0 0</t>
  </si>
  <si>
    <t xml:space="preserve"> 3  104  13  107   255 0 0</t>
  </si>
  <si>
    <t xml:space="preserve"> 3  105  1  133   255 0 0</t>
  </si>
  <si>
    <t xml:space="preserve"> 3  106  1  97   255 0 0</t>
  </si>
  <si>
    <t xml:space="preserve"> 3  107  1  104   255 0 0</t>
  </si>
  <si>
    <t xml:space="preserve"> 3  108  1  126   0 0 255</t>
  </si>
  <si>
    <t xml:space="preserve"> 3  109  4  134   255 0 0</t>
  </si>
  <si>
    <t xml:space="preserve"> 3  110  20  100   255 0 0</t>
  </si>
  <si>
    <t xml:space="preserve"> 3  111  28  101   255 0 0</t>
  </si>
  <si>
    <t xml:space="preserve"> 3  112  43  125   255 0 0</t>
  </si>
  <si>
    <t xml:space="preserve"> 3  113  43  148   255 0 0</t>
  </si>
  <si>
    <t xml:space="preserve"> 3  114  30  144   255 0 0</t>
  </si>
  <si>
    <t xml:space="preserve"> 3  115  10  138   255 0 0</t>
  </si>
  <si>
    <t xml:space="preserve"> 3  116  16  146   255 0 0</t>
  </si>
  <si>
    <t xml:space="preserve"> 3  117  7  99   255 0 0</t>
  </si>
  <si>
    <t xml:space="preserve"> 3  118  30  102   255 0 0</t>
  </si>
  <si>
    <t xml:space="preserve"> 3  119  7  123   255 0 0</t>
  </si>
  <si>
    <t xml:space="preserve"> 3  120  28  129   255 0 0</t>
  </si>
  <si>
    <t xml:space="preserve"> 3  121  20  137   255 0 0</t>
  </si>
  <si>
    <t xml:space="preserve"> 3  122  10  149   255 0 0</t>
  </si>
  <si>
    <t xml:space="preserve"> 3  123  4  119   255 0 0</t>
  </si>
  <si>
    <t xml:space="preserve"> 3  124  16  128   255 0 0</t>
  </si>
  <si>
    <t xml:space="preserve"> 3  125  23  112   255 0 0</t>
  </si>
  <si>
    <t xml:space="preserve"> 3  126  43  108   0 0 255</t>
  </si>
  <si>
    <t xml:space="preserve"> 3  127  43  130   255 0 0</t>
  </si>
  <si>
    <t xml:space="preserve"> 3  128  13  124   255 0 0</t>
  </si>
  <si>
    <t xml:space="preserve"> 3  129  20  120   255 0 0</t>
  </si>
  <si>
    <t xml:space="preserve"> 3  130  30  127   255 0 0</t>
  </si>
  <si>
    <t xml:space="preserve"> 3  131  16  98   255 0 0</t>
  </si>
  <si>
    <t xml:space="preserve"> 3  132  13  103   255 0 0</t>
  </si>
  <si>
    <t xml:space="preserve"> 3  133  4  105   255 0 0</t>
  </si>
  <si>
    <t xml:space="preserve"> 3  134  23  109   255 0 0</t>
  </si>
  <si>
    <t xml:space="preserve"> 3  135  10  145   255 0 0</t>
  </si>
  <si>
    <t xml:space="preserve"> 3  136  28  140   255 0 0</t>
  </si>
  <si>
    <t xml:space="preserve"> 3  137  75  121   255 0 0</t>
  </si>
  <si>
    <t xml:space="preserve"> 3  138  7  115   255 0 0</t>
  </si>
  <si>
    <t xml:space="preserve"> 3  139  43  96   255 0 0</t>
  </si>
  <si>
    <t xml:space="preserve"> 3  140  75  136   255 0 0</t>
  </si>
  <si>
    <t xml:space="preserve"> 3  141  10  147   255 0 0</t>
  </si>
  <si>
    <t xml:space="preserve"> 3  142  20  93   255 0 0</t>
  </si>
  <si>
    <t xml:space="preserve"> 3  143  75  94   255 0 0</t>
  </si>
  <si>
    <t xml:space="preserve"> 3  144  75  114   255 0 0</t>
  </si>
  <si>
    <t xml:space="preserve"> 3  145  16  135   255 0 0</t>
  </si>
  <si>
    <t xml:space="preserve"> 3  146  4  116   255 0 0</t>
  </si>
  <si>
    <t xml:space="preserve"> 3  147  75  141   255 0 0</t>
  </si>
  <si>
    <t xml:space="preserve"> 3  148  28  113   255 0 0</t>
  </si>
  <si>
    <t xml:space="preserve"> 3  149  13  122   255 0 0</t>
  </si>
  <si>
    <t xml:space="preserve"> 3  150  23  92   255 0 0</t>
  </si>
  <si>
    <t xml:space="preserve"> 3  151  30  95   255 0 0</t>
  </si>
  <si>
    <t xml:space="preserve"> 3  150  1  90   255 128 0</t>
  </si>
  <si>
    <t xml:space="preserve"> 3  142  4  82   255 128 0</t>
  </si>
  <si>
    <t xml:space="preserve"> 3  143  7  83   255 128 0</t>
  </si>
  <si>
    <t xml:space="preserve"> 3  151  10  91   255 128 0</t>
  </si>
  <si>
    <t xml:space="preserve"> 3  139  13  79   255 128 0</t>
  </si>
  <si>
    <t xml:space="preserve"> 3  106  16  37   255 128 0</t>
  </si>
  <si>
    <t xml:space="preserve"> 3  131  7  69   255 128 0</t>
  </si>
  <si>
    <t xml:space="preserve"> 3  117  20  50   255 128 0</t>
  </si>
  <si>
    <t xml:space="preserve"> 3  110  23  41   255 128 0</t>
  </si>
  <si>
    <t xml:space="preserve"> 3  111  23  42   255 128 0</t>
  </si>
  <si>
    <t xml:space="preserve"> 3  118  28  52   255 128 0</t>
  </si>
  <si>
    <t xml:space="preserve"> 3  132  30  70   255 128 0</t>
  </si>
  <si>
    <t xml:space="preserve"> 3  107  13  38   255 128 0</t>
  </si>
  <si>
    <t xml:space="preserve"> 3  133  1  71   255 128 0</t>
  </si>
  <si>
    <t xml:space="preserve"> 3  97  1  17   255 128 0</t>
  </si>
  <si>
    <t xml:space="preserve"> 3  104  1  33   255 128 0</t>
  </si>
  <si>
    <t xml:space="preserve"> 3  126  1  64   0 255 255</t>
  </si>
  <si>
    <t xml:space="preserve"> 3  134  4  72   255 128 0</t>
  </si>
  <si>
    <t xml:space="preserve"> 3  100  20  24   255 128 0</t>
  </si>
  <si>
    <t xml:space="preserve"> 3  101  28  26   255 128 0</t>
  </si>
  <si>
    <t xml:space="preserve"> 3  125  43  63   255 128 0</t>
  </si>
  <si>
    <t xml:space="preserve"> 3  148  43  88   255 128 0</t>
  </si>
  <si>
    <t xml:space="preserve"> 3  144  30  84   255 128 0</t>
  </si>
  <si>
    <t xml:space="preserve"> 3  138  10  78   255 128 0</t>
  </si>
  <si>
    <t xml:space="preserve"> 3  146  16  86   255 128 0</t>
  </si>
  <si>
    <t xml:space="preserve"> 3  99  7  21   255 128 0</t>
  </si>
  <si>
    <t xml:space="preserve"> 3  102  30  29   255 128 0</t>
  </si>
  <si>
    <t xml:space="preserve"> 3  123  7  60   255 128 0</t>
  </si>
  <si>
    <t xml:space="preserve"> 3  129  28  67   255 128 0</t>
  </si>
  <si>
    <t xml:space="preserve"> 3  137  20  76   255 128 0</t>
  </si>
  <si>
    <t xml:space="preserve"> 3  149  10  89   255 128 0</t>
  </si>
  <si>
    <t xml:space="preserve"> 3  119  4  54   255 128 0</t>
  </si>
  <si>
    <t xml:space="preserve"> 3  128  16  66   255 128 0</t>
  </si>
  <si>
    <t xml:space="preserve"> 3  112  23  44   255 128 0</t>
  </si>
  <si>
    <t xml:space="preserve"> 3  108  43  39   0 255 255</t>
  </si>
  <si>
    <t xml:space="preserve"> 3  130  43  68   255 128 0</t>
  </si>
  <si>
    <t xml:space="preserve"> 3  124  13  62   255 128 0</t>
  </si>
  <si>
    <t xml:space="preserve"> 3  120  20  56   255 128 0</t>
  </si>
  <si>
    <t xml:space="preserve"> 3  127  30  65   255 128 0</t>
  </si>
  <si>
    <t xml:space="preserve"> 3  98  16  19   255 128 0</t>
  </si>
  <si>
    <t xml:space="preserve"> 3  103  13  31   255 128 0</t>
  </si>
  <si>
    <t xml:space="preserve"> 3  105  4  35   255 128 0</t>
  </si>
  <si>
    <t xml:space="preserve"> 3  109  23  40   255 128 0</t>
  </si>
  <si>
    <t xml:space="preserve"> 3  145  10  85   255 128 0</t>
  </si>
  <si>
    <t xml:space="preserve"> 3  140  28  80   255 128 0</t>
  </si>
  <si>
    <t xml:space="preserve"> 3  121  75  57   255 128 0</t>
  </si>
  <si>
    <t xml:space="preserve"> 3  115  7  47   255 128 0</t>
  </si>
  <si>
    <t xml:space="preserve"> 3  96  43  14   255 128 0</t>
  </si>
  <si>
    <t xml:space="preserve"> 3  136  75  74   255 128 0</t>
  </si>
  <si>
    <t xml:space="preserve"> 3  147  10  87   255 128 0</t>
  </si>
  <si>
    <t xml:space="preserve"> 3  93  20  5   255 128 0</t>
  </si>
  <si>
    <t xml:space="preserve"> 3  94  75  8   255 128 0</t>
  </si>
  <si>
    <t xml:space="preserve"> 3  114  75  46   255 128 0</t>
  </si>
  <si>
    <t xml:space="preserve"> 3  135  16  73   255 128 0</t>
  </si>
  <si>
    <t xml:space="preserve"> 3  116  4  48   255 128 0</t>
  </si>
  <si>
    <t xml:space="preserve"> 3  141  75  81   255 128 0</t>
  </si>
  <si>
    <t xml:space="preserve"> 3  113  28  45   255 128 0</t>
  </si>
  <si>
    <t xml:space="preserve"> 3  122  13  59   255 128 0</t>
  </si>
  <si>
    <t xml:space="preserve"> 3  92  23  2   255 128 0</t>
  </si>
  <si>
    <t xml:space="preserve"> 3  95  30  11   255 128 0</t>
  </si>
  <si>
    <t xml:space="preserve"> 3  90  1  34   255 255 0</t>
  </si>
  <si>
    <t xml:space="preserve"> 3  82  4  49   255 255 0</t>
  </si>
  <si>
    <t xml:space="preserve"> 3  83  7  77   255 255 0</t>
  </si>
  <si>
    <t xml:space="preserve"> 3  91  10  58   255 255 0</t>
  </si>
  <si>
    <t xml:space="preserve"> 3  79  13  32   255 255 0</t>
  </si>
  <si>
    <t xml:space="preserve"> 3  37  16  36   255 255 0</t>
  </si>
  <si>
    <t xml:space="preserve"> 3  69  7  53   255 255 0</t>
  </si>
  <si>
    <t xml:space="preserve"> 3  50  20  49   255 255 0</t>
  </si>
  <si>
    <t xml:space="preserve"> 3  41  23  3   255 255 0</t>
  </si>
  <si>
    <t xml:space="preserve"> 3  42  23  22   255 255 0</t>
  </si>
  <si>
    <t xml:space="preserve"> 3  52  28  51   255 255 0</t>
  </si>
  <si>
    <t xml:space="preserve"> 3  70  30  58   255 255 0</t>
  </si>
  <si>
    <t xml:space="preserve"> 3  38  13  15   255 255 0</t>
  </si>
  <si>
    <t xml:space="preserve"> 3  71  1  36   255 255 0</t>
  </si>
  <si>
    <t xml:space="preserve"> 3  17  1  15   255 255 0</t>
  </si>
  <si>
    <t xml:space="preserve"> 3  33  1  32   255 255 0</t>
  </si>
  <si>
    <t xml:space="preserve"> 3  64  1  0   0 255 0</t>
  </si>
  <si>
    <t xml:space="preserve"> 3  72  4  3   255 255 0</t>
  </si>
  <si>
    <t xml:space="preserve"> 3  24  20  22   255 255 0</t>
  </si>
  <si>
    <t xml:space="preserve"> 3  26  28  25   255 255 0</t>
  </si>
  <si>
    <t xml:space="preserve"> 3  63  43  0   255 255 0</t>
  </si>
  <si>
    <t xml:space="preserve"> 3  88  43  25   255 255 0</t>
  </si>
  <si>
    <t xml:space="preserve"> 3  84  30  51   255 255 0</t>
  </si>
  <si>
    <t xml:space="preserve"> 3  78  10  77   255 255 0</t>
  </si>
  <si>
    <t xml:space="preserve"> 3  86  16  53   255 255 0</t>
  </si>
  <si>
    <t xml:space="preserve"> 3  21  7  6   255 255 0</t>
  </si>
  <si>
    <t xml:space="preserve"> 3  29  30  27   255 255 0</t>
  </si>
  <si>
    <t xml:space="preserve"> 3  60  7  49   255 255 0</t>
  </si>
  <si>
    <t xml:space="preserve"> 3  67  28  22   255 255 0</t>
  </si>
  <si>
    <t xml:space="preserve"> 3  76  20  6   255 255 0</t>
  </si>
  <si>
    <t xml:space="preserve"> 3  89  10  61   255 255 0</t>
  </si>
  <si>
    <t xml:space="preserve"> 3  54  4  53   255 255 0</t>
  </si>
  <si>
    <t xml:space="preserve"> 3  66  16  15   255 255 0</t>
  </si>
  <si>
    <t xml:space="preserve"> 3  44  23  25   255 255 0</t>
  </si>
  <si>
    <t xml:space="preserve"> 3  39  43  32   0 255 0</t>
  </si>
  <si>
    <t xml:space="preserve"> 3  68  43  27   255 255 0</t>
  </si>
  <si>
    <t xml:space="preserve"> 3  62  13  61   255 255 0</t>
  </si>
  <si>
    <t xml:space="preserve"> 3  56  20  55   255 255 0</t>
  </si>
  <si>
    <t xml:space="preserve"> 3  65  30  12   255 255 0</t>
  </si>
  <si>
    <t xml:space="preserve"> 3  19  16  18   255 255 0</t>
  </si>
  <si>
    <t xml:space="preserve"> 3  31  13  12   255 255 0</t>
  </si>
  <si>
    <t xml:space="preserve"> 3  35  4  34   255 255 0</t>
  </si>
  <si>
    <t xml:space="preserve"> 3  40  23  34   255 255 0</t>
  </si>
  <si>
    <t xml:space="preserve"> 3  85  10  18   255 255 0</t>
  </si>
  <si>
    <t xml:space="preserve"> 3  80  28  55   255 255 0</t>
  </si>
  <si>
    <t xml:space="preserve"> 3  57  75  55   255 255 0</t>
  </si>
  <si>
    <t xml:space="preserve"> 3  47  7  18   255 255 0</t>
  </si>
  <si>
    <t xml:space="preserve"> 3  14  43  12   255 255 0</t>
  </si>
  <si>
    <t xml:space="preserve"> 3  74  75  51   255 255 0</t>
  </si>
  <si>
    <t xml:space="preserve"> 3  87  10  9   255 255 0</t>
  </si>
  <si>
    <t xml:space="preserve"> 3  5  20  3   255 255 0</t>
  </si>
  <si>
    <t xml:space="preserve"> 3  8  75  6   255 255 0</t>
  </si>
  <si>
    <t xml:space="preserve"> 3  46  75  9   255 255 0</t>
  </si>
  <si>
    <t xml:space="preserve"> 3  73  16  61   255 255 0</t>
  </si>
  <si>
    <t xml:space="preserve"> 3  48  4  36   255 255 0</t>
  </si>
  <si>
    <t xml:space="preserve"> 3  81  75  77   255 255 0</t>
  </si>
  <si>
    <t xml:space="preserve"> 3  45  28  27   255 255 0</t>
  </si>
  <si>
    <t xml:space="preserve"> 3  59  13  58   255 255 0</t>
  </si>
  <si>
    <t xml:space="preserve"> 3  2  23  0   255 255 0</t>
  </si>
  <si>
    <t xml:space="preserve"> 3  11  30  9   255 255 0</t>
  </si>
  <si>
    <t>Load the original OFF file into column A and then Replace All "=" with "".</t>
  </si>
  <si>
    <t>Some adjustment is available through the POWER variable.  R(new) = 1/R(old)^POWER</t>
  </si>
  <si>
    <t>Power</t>
  </si>
  <si>
    <t>Rmax</t>
  </si>
  <si>
    <t>Rmin</t>
  </si>
  <si>
    <t>Rrange</t>
  </si>
  <si>
    <t>#    arruated-ike-(5-2)-exo   Generation Date: 10-13-2025</t>
  </si>
  <si>
    <t xml:space="preserve"> 152  300  450 </t>
  </si>
  <si>
    <t>0.527716105552525 0.676863075831024 0.911638303689161</t>
  </si>
  <si>
    <t>-0.29083385250011 1.235282142518 1.04633838584432</t>
  </si>
  <si>
    <t>-0.176976324587684 0.383458236691736 1.55764308639034</t>
  </si>
  <si>
    <t>-0.0806917058261021 -0.623451593992695 1.08282467038533</t>
  </si>
  <si>
    <t>-1.01860704337876 -0.320145218382574 1.2511103266304</t>
  </si>
  <si>
    <t>-0.84963663370546 -1.15925884121048 0.734063589246153</t>
  </si>
  <si>
    <t>0.200134596857779 -0.252915778373777 -1.20983141818481</t>
  </si>
  <si>
    <t>-0.682684574001315 0.123087146200018 -1.49134893500354</t>
  </si>
  <si>
    <t>0.120459813278872 0.716737614127112 -1.44096823323842</t>
  </si>
  <si>
    <t>0.701276305546053 0.905866803932965 -0.505301083561547</t>
  </si>
  <si>
    <t>-0.0832223488400603 1.50921480874401 -0.648594650607373</t>
  </si>
  <si>
    <t>0.422576252014398 1.54288780886565 0.213399493477362</t>
  </si>
  <si>
    <t>-0.595853760720577 1.09627303957446 0.104192258702685</t>
  </si>
  <si>
    <t>-1.49196355391359 0.688672869675744 -0.0714475432845031</t>
  </si>
  <si>
    <t>-1.14240740008555 0.743837617204704 0.863842436321285</t>
  </si>
  <si>
    <t>-1.57301504926195 -0.251850099497021 0.258472446349155</t>
  </si>
  <si>
    <t>0.0832223488400604 -1.50921480874401 0.648594650607373</t>
  </si>
  <si>
    <t>-0.873714136762462 -1.22759833110985 0.57813386685017</t>
  </si>
  <si>
    <t>0.720978762956173 -0.741129119289243 0.706137068949363</t>
  </si>
  <si>
    <t>0.682684574001315 -0.123087146200017 1.49134893500354</t>
  </si>
  <si>
    <t>-0.0109147553087135 -0.834956186010001 1.381065479577</t>
  </si>
  <si>
    <t>1.09699546940923 0.0625095427321253 0.600338075920468</t>
  </si>
  <si>
    <t>0.994103430646588 -0.880344793684499 0.917259089202145</t>
  </si>
  <si>
    <t>1.20426157209933 0.204041630249498 -0.275378625398951</t>
  </si>
  <si>
    <t>1.49196355391359 -0.688672869675744 0.071447543284503</t>
  </si>
  <si>
    <t>1.21476338999084 -0.589195363490568 -0.884201081935374</t>
  </si>
  <si>
    <t>1.01860704337876 0.320145218382574 -1.2511103266304</t>
  </si>
  <si>
    <t>0.180058989588388 0.854547910553164 -1.35718069989727</t>
  </si>
  <si>
    <t>0.283148212285601 1.19808652791246 0.228315723836561</t>
  </si>
  <si>
    <t>-0.680083457518607 1.4556808947438 0.151961991360378</t>
  </si>
  <si>
    <t>-0.200134596857779 0.252915778373777 1.20983141818481</t>
  </si>
  <si>
    <t>-1.09534578895642 0.64353984268592 0.995332555899217</t>
  </si>
  <si>
    <t>-0.894538962949832 0.512125391187521 0.710802318301334</t>
  </si>
  <si>
    <t>-0.820142016554157 1.37410173655414 0.209342574757175</t>
  </si>
  <si>
    <t>0.268312732989234 1.56553221185549 0.285884582094014</t>
  </si>
  <si>
    <t>0.665810991022753 0.953280858214242 1.11918012533268</t>
  </si>
  <si>
    <t>-0.120459813278872 -0.716737614127112 1.44096823323842</t>
  </si>
  <si>
    <t>0.854044871614791 -0.961923951873203 0.974639672603813</t>
  </si>
  <si>
    <t>1.39980537776848 -0.013261591360419 0.803107625353902</t>
  </si>
  <si>
    <t>1.26078410778266 1.00751952822467 0.317266690473256</t>
  </si>
  <si>
    <t>0.762599235388619 0.818230329032266 1.16342355062803</t>
  </si>
  <si>
    <t>1.45728065241571 0.099144534823365 0.686379111438537</t>
  </si>
  <si>
    <t>1.09534578895642 -0.64353984268592 -0.995332555899219</t>
  </si>
  <si>
    <t>-1.54893754620194 -0.183510609596008 0.414402168754048</t>
  </si>
  <si>
    <t>-0.701276305546053 -0.905866803932966 0.505301083561547</t>
  </si>
  <si>
    <t>0.894538962949832 -0.512125391187522 -0.710802318301335</t>
  </si>
  <si>
    <t>1.54893754620194 0.183510609596008 -0.414402168754048</t>
  </si>
  <si>
    <t>-1.20426157209933 -0.204041630249498 0.275378625398951</t>
  </si>
  <si>
    <t>-0.9832591947398 -1.10937975922776 0.638036620512456</t>
  </si>
  <si>
    <t>0.595853760720577 -1.09627303957446 -0.104192258702685</t>
  </si>
  <si>
    <t>0.934504254342255 -1.018155090106 0.833471555860165</t>
  </si>
  <si>
    <t>0.080691705826102 0.623451593992695 -1.08282467038533</t>
  </si>
  <si>
    <t>-0.854044871614791 0.961923951873204 -0.974639672603814</t>
  </si>
  <si>
    <t>-1.52595343812351 -0.352147874012344 0.389962565922366</t>
  </si>
  <si>
    <t>-0.720978762956173 0.741129119289242 -0.706137068949362</t>
  </si>
  <si>
    <t>-0.799501058559271 1.40133641554859 0.0408305174017595</t>
  </si>
  <si>
    <t>1.37682126969464 0.15537567306166 0.827547228180894</t>
  </si>
  <si>
    <t>0.401935294014155 1.51565312986766 0.381911550827179</t>
  </si>
  <si>
    <t>1.52595343812351 0.352147874012344 -0.389962565922365</t>
  </si>
  <si>
    <t>-0.934504254342254 1.018155090106 -0.833471555860165</t>
  </si>
  <si>
    <t>0.799501058559271 -1.40133641554859 -0.0408305174017595</t>
  </si>
  <si>
    <t>0.9832591947398 1.10937975922776 -0.638036620512456</t>
  </si>
  <si>
    <t>0.84963663370546 1.15925884121048 -0.734063589246151</t>
  </si>
  <si>
    <t>-0.346120558863109 0.363866512149436 1.53375830670236</t>
  </si>
  <si>
    <t>-0.249332314497868 0.228815982976198 1.57800173200515</t>
  </si>
  <si>
    <t>-1.39980537776848 0.0132615913604187 -0.803107625353902</t>
  </si>
  <si>
    <t>0.820142016554158 -1.37410173655414 -0.209342574757176</t>
  </si>
  <si>
    <t>0.29083385250011 -1.235282142518 -1.04633838584432</t>
  </si>
  <si>
    <t>0.680083457518607 -1.4556808947438 -0.151961991360378</t>
  </si>
  <si>
    <t>0.873714136762462 1.22759833110986 -0.57813386685017</t>
  </si>
  <si>
    <t>1.14240740008555 -0.743837617204703 -0.863842436321285</t>
  </si>
  <si>
    <t>0.176976324587683 -0.383458236691738 -1.55764308639034</t>
  </si>
  <si>
    <t>-0.180058989588389 -0.854547910553165 1.35718069989727</t>
  </si>
  <si>
    <t>0.346120558863109 -0.363866512149436 -1.53375830670237</t>
  </si>
  <si>
    <t>-0.994103430646589 0.880344793684499 -0.917259089202146</t>
  </si>
  <si>
    <t>-1.21476338999084 0.589195363490568 0.884201081935374</t>
  </si>
  <si>
    <t>1.57301504926195 0.251850099497021 -0.258472446349155</t>
  </si>
  <si>
    <t>0.0109147553087132 0.834956186010001 -1.381065479577</t>
  </si>
  <si>
    <t>0.608335716365614 0.840874732024666 1.23590863924362</t>
  </si>
  <si>
    <t>0.249332314497867 -0.228815982976198 -1.57800173200515</t>
  </si>
  <si>
    <t>0.596544839502047 0.774409926987734 1.05882269330279</t>
  </si>
  <si>
    <t>-0.104522337273794 -0.725535077699715 1.24070782558868</t>
  </si>
  <si>
    <t>0.229084652989573 -0.276311925834727 -1.39565537215709</t>
  </si>
  <si>
    <t>0.802725298367408 1.05204510336984 -0.570539369584352</t>
  </si>
  <si>
    <t>-0.693941487154147 1.25612703219172 0.131423239255239</t>
  </si>
  <si>
    <t>0.818518411704622 -0.854237826962586 0.822792392476829</t>
  </si>
  <si>
    <t>1.2607458103129 0.057619122669151 0.695616284256193</t>
  </si>
  <si>
    <t>1.38589745652498 0.222750261961985 -0.326117367265394</t>
  </si>
  <si>
    <t>0.799044456818593 1.04159772295867 -0.594377082288543</t>
  </si>
  <si>
    <t>0.311197710398011 1.38254214616889 0.261562947518739</t>
  </si>
  <si>
    <t>-0.243881128777091 0.296957737713994 1.38889167087316</t>
  </si>
  <si>
    <t>-1.02821255966394 0.60238302521858 0.81030586786629</t>
  </si>
  <si>
    <t>-0.672530074108864 1.26859842319257 0.122651198614982</t>
  </si>
  <si>
    <t>0.331625222045016 1.37491689545008 0.276243043506879</t>
  </si>
  <si>
    <t>-0.229084652989573 0.276311925834727 1.39565537215709</t>
  </si>
  <si>
    <t>-0.0786644597559609 -0.722539998281759 1.24435920459385</t>
  </si>
  <si>
    <t>0.839929824743823 -0.841766435960838 0.81402035182718</t>
  </si>
  <si>
    <t>1.25723212121519 0.0833994973130183 0.699352481702573</t>
  </si>
  <si>
    <t>1.38957829807746 0.233197642372184 -0.302279654553753</t>
  </si>
  <si>
    <t>0.24388112877709 -0.296957737713993 -1.38889167087316</t>
  </si>
  <si>
    <t>-1.0392739613804 0.578742133923016 0.813418190117426</t>
  </si>
  <si>
    <t>-0.802725298367408 -1.05204510336984 0.570539369584352</t>
  </si>
  <si>
    <t>1.03927396138041 -0.578742133923016 -0.813418190117427</t>
  </si>
  <si>
    <t>-1.38238376741438 -0.248530636599334 0.322381169811358</t>
  </si>
  <si>
    <t>0.690786006475664 -1.2602905261317 -0.105662005608828</t>
  </si>
  <si>
    <t>0.672530074108864 -1.26859842319257 -0.122651198614982</t>
  </si>
  <si>
    <t>0.0786644597559612 0.722539998281758 -1.24435920459385</t>
  </si>
  <si>
    <t>-0.819471968481116 -1.03397247225912 0.579696986303651</t>
  </si>
  <si>
    <t>-0.830818617335592 0.862834146489989 -0.801211356100434</t>
  </si>
  <si>
    <t>0.620127831833218 0.770948170212115 1.04774155564976</t>
  </si>
  <si>
    <t>0.60533135604923 0.791593982107546 1.04097785439105</t>
  </si>
  <si>
    <t>0.819471968481117 1.03397247225912 -0.579696986303651</t>
  </si>
  <si>
    <t>-0.690786006475664 1.2602905261317 0.105662005608828</t>
  </si>
  <si>
    <t>0.830818617335593 -0.86283414648999 0.801211356100435</t>
  </si>
  <si>
    <t>1.38238376741438 0.248530636599334 -0.322381169811358</t>
  </si>
  <si>
    <t>-1.38957829807746 -0.233197642372184 0.302279654553753</t>
  </si>
  <si>
    <t>0.104522337273795 0.725535077699718 -1.24070782558869</t>
  </si>
  <si>
    <t>-1.02101802902845 0.587050030989346 0.830407383135393</t>
  </si>
  <si>
    <t>-0.0954111298595748 -0.70446736716507 1.25351682131026</t>
  </si>
  <si>
    <t>-0.839929824743823 0.841766435960838 -0.81402035182718</t>
  </si>
  <si>
    <t>1.02821255966394 -0.602383025218579 -0.810305867866289</t>
  </si>
  <si>
    <t>0.334780702732452 1.37908038940056 0.250481809866494</t>
  </si>
  <si>
    <t>0.693941487154148 -1.25612703219172 -0.13142323925524</t>
  </si>
  <si>
    <t>-0.799044456818594 -1.04159772295867 0.594377082288542</t>
  </si>
  <si>
    <t>1.02101802902845 -0.587050030989346 -0.830407383135393</t>
  </si>
  <si>
    <t>-1.38589745652498 -0.222750261961985 0.326117367265394</t>
  </si>
  <si>
    <t>0.218023251264909 -0.299952817129234 -1.39254304990244</t>
  </si>
  <si>
    <t>1.26953232683422 0.0748031777769777 0.677771445325153</t>
  </si>
  <si>
    <t>-0.818518411704622 0.854237826962587 -0.822792392476829</t>
  </si>
  <si>
    <t>-0.218023251264909 0.299952817129233 1.39254304990244</t>
  </si>
  <si>
    <t>0.0954111298595746 0.70446736716507 -1.25351682131026</t>
  </si>
  <si>
    <t xml:space="preserve"> 3  0  1  2   255 255 0</t>
  </si>
  <si>
    <t xml:space="preserve"> 3  3  4  5   255 255 0</t>
  </si>
  <si>
    <t xml:space="preserve"> 3  6  7  8   255 255 0</t>
  </si>
  <si>
    <t xml:space="preserve"> 3  9  10  11   255 255 0</t>
  </si>
  <si>
    <t xml:space="preserve"> 3  12  13  14   255 255 0</t>
  </si>
  <si>
    <t xml:space="preserve"> 3  15  16  17   255 255 0</t>
  </si>
  <si>
    <t xml:space="preserve"> 3  18  7  19   255 255 0</t>
  </si>
  <si>
    <t xml:space="preserve"> 3  6  20  21   255 255 0</t>
  </si>
  <si>
    <t xml:space="preserve"> 3  22  23  24   255 255 0</t>
  </si>
  <si>
    <t xml:space="preserve"> 3  25  23  26   255 255 0</t>
  </si>
  <si>
    <t xml:space="preserve"> 3  27  28  29   255 255 0</t>
  </si>
  <si>
    <t xml:space="preserve"> 3  12  30  31   255 255 0</t>
  </si>
  <si>
    <t xml:space="preserve"> 3  32  13  33   255 255 0</t>
  </si>
  <si>
    <t xml:space="preserve"> 3  34  1  35   255 255 0</t>
  </si>
  <si>
    <t xml:space="preserve"> 3  36  1  37   255 255 0</t>
  </si>
  <si>
    <t xml:space="preserve"> 3  15  1  38   255 255 0</t>
  </si>
  <si>
    <t xml:space="preserve"> 3  32  1  39   0 255 0</t>
  </si>
  <si>
    <t xml:space="preserve"> 3  34  4  40   255 255 0</t>
  </si>
  <si>
    <t xml:space="preserve"> 3  3  20  41   255 255 0</t>
  </si>
  <si>
    <t xml:space="preserve"> 3  22  28  42   255 255 0</t>
  </si>
  <si>
    <t xml:space="preserve"> 3  25  43  44   255 255 0</t>
  </si>
  <si>
    <t xml:space="preserve"> 3  27  43  45   255 255 0</t>
  </si>
  <si>
    <t xml:space="preserve"> 3  9  30  46   255 255 0</t>
  </si>
  <si>
    <t xml:space="preserve"> 3  18  10  47   255 255 0</t>
  </si>
  <si>
    <t xml:space="preserve"> 3  36  16  48   255 255 0</t>
  </si>
  <si>
    <t xml:space="preserve"> 3  49  7  50   255 255 0</t>
  </si>
  <si>
    <t xml:space="preserve"> 3  51  30  52   255 255 0</t>
  </si>
  <si>
    <t xml:space="preserve"> 3  53  7  54   255 255 0</t>
  </si>
  <si>
    <t xml:space="preserve"> 3  55  28  56   255 255 0</t>
  </si>
  <si>
    <t xml:space="preserve"> 3  55  20  57   255 255 0</t>
  </si>
  <si>
    <t xml:space="preserve"> 3  58  10  59   255 255 0</t>
  </si>
  <si>
    <t xml:space="preserve"> 3  49  4  60   255 255 0</t>
  </si>
  <si>
    <t xml:space="preserve"> 3  61  16  62   255 255 0</t>
  </si>
  <si>
    <t xml:space="preserve"> 3  0  23  63   255 255 0</t>
  </si>
  <si>
    <t xml:space="preserve"> 3  0  43  64   0 255 0</t>
  </si>
  <si>
    <t xml:space="preserve"> 3  12  43  65   255 255 0</t>
  </si>
  <si>
    <t xml:space="preserve"> 3  15  13  66   255 255 0</t>
  </si>
  <si>
    <t xml:space="preserve"> 3  22  20  67   255 255 0</t>
  </si>
  <si>
    <t xml:space="preserve"> 3  27  30  68   255 255 0</t>
  </si>
  <si>
    <t xml:space="preserve"> 3  53  16  69   255 255 0</t>
  </si>
  <si>
    <t xml:space="preserve"> 3  58  13  70   255 255 0</t>
  </si>
  <si>
    <t xml:space="preserve"> 3  36  4  71   255 255 0</t>
  </si>
  <si>
    <t xml:space="preserve"> 3  3  23  72   255 255 0</t>
  </si>
  <si>
    <t xml:space="preserve"> 3  61  10  73   255 255 0</t>
  </si>
  <si>
    <t xml:space="preserve"> 3  51  28  74   255 255 0</t>
  </si>
  <si>
    <t xml:space="preserve"> 3  6  75  76   255 255 0</t>
  </si>
  <si>
    <t xml:space="preserve"> 3  77  7  78   255 255 0</t>
  </si>
  <si>
    <t xml:space="preserve"> 3  32  43  79   255 255 0</t>
  </si>
  <si>
    <t xml:space="preserve"> 3  55  75  80   255 255 0</t>
  </si>
  <si>
    <t xml:space="preserve"> 3  77  10  81   255 255 0</t>
  </si>
  <si>
    <t xml:space="preserve"> 3  49  20  82   255 255 0</t>
  </si>
  <si>
    <t xml:space="preserve"> 3  77  75  83   255 255 0</t>
  </si>
  <si>
    <t xml:space="preserve"> 3  51  75  84   255 255 0</t>
  </si>
  <si>
    <t xml:space="preserve"> 3  18  16  85   255 255 0</t>
  </si>
  <si>
    <t xml:space="preserve"> 3  53  4  86   255 255 0</t>
  </si>
  <si>
    <t xml:space="preserve"> 3  9  75  87   255 255 0</t>
  </si>
  <si>
    <t xml:space="preserve"> 3  25  28  88   255 255 0</t>
  </si>
  <si>
    <t xml:space="preserve"> 3  61  13  89   255 255 0</t>
  </si>
  <si>
    <t xml:space="preserve"> 3  34  23  90   255 255 0</t>
  </si>
  <si>
    <t xml:space="preserve"> 3  58  30  91   255 255 0</t>
  </si>
  <si>
    <t xml:space="preserve"> 3  2  1  92   255 128 0</t>
  </si>
  <si>
    <t xml:space="preserve"> 3  5  4  93   255 128 0</t>
  </si>
  <si>
    <t xml:space="preserve"> 3  8  7  94   255 128 0</t>
  </si>
  <si>
    <t xml:space="preserve"> 3  11  10  95   255 128 0</t>
  </si>
  <si>
    <t xml:space="preserve"> 3  14  13  96   255 128 0</t>
  </si>
  <si>
    <t xml:space="preserve"> 3  17  16  97   255 128 0</t>
  </si>
  <si>
    <t xml:space="preserve"> 3  19  7  98   255 128 0</t>
  </si>
  <si>
    <t xml:space="preserve"> 3  21  20  99   255 128 0</t>
  </si>
  <si>
    <t xml:space="preserve"> 3  24  23  100   255 128 0</t>
  </si>
  <si>
    <t xml:space="preserve"> 3  26  23  101   255 128 0</t>
  </si>
  <si>
    <t xml:space="preserve"> 3  29  28  102   255 128 0</t>
  </si>
  <si>
    <t xml:space="preserve"> 3  31  30  103   255 128 0</t>
  </si>
  <si>
    <t xml:space="preserve"> 3  33  13  104   255 128 0</t>
  </si>
  <si>
    <t xml:space="preserve"> 3  35  1  105   255 128 0</t>
  </si>
  <si>
    <t xml:space="preserve"> 3  37  1  106   255 128 0</t>
  </si>
  <si>
    <t xml:space="preserve"> 3  38  1  107   255 128 0</t>
  </si>
  <si>
    <t xml:space="preserve"> 3  39  1  108   0 255 255</t>
  </si>
  <si>
    <t xml:space="preserve"> 3  40  4  109   255 128 0</t>
  </si>
  <si>
    <t xml:space="preserve"> 3  41  20  110   255 128 0</t>
  </si>
  <si>
    <t xml:space="preserve"> 3  42  28  111   255 128 0</t>
  </si>
  <si>
    <t xml:space="preserve"> 3  44  43  112   255 128 0</t>
  </si>
  <si>
    <t xml:space="preserve"> 3  45  43  113   255 128 0</t>
  </si>
  <si>
    <t xml:space="preserve"> 3  46  30  114   255 128 0</t>
  </si>
  <si>
    <t xml:space="preserve"> 3  47  10  115   255 128 0</t>
  </si>
  <si>
    <t xml:space="preserve"> 3  48  16  116   255 128 0</t>
  </si>
  <si>
    <t xml:space="preserve"> 3  50  7  117   255 128 0</t>
  </si>
  <si>
    <t xml:space="preserve"> 3  52  30  118   255 128 0</t>
  </si>
  <si>
    <t xml:space="preserve"> 3  54  7  119   255 128 0</t>
  </si>
  <si>
    <t xml:space="preserve"> 3  56  28  120   255 128 0</t>
  </si>
  <si>
    <t xml:space="preserve"> 3  57  20  121   255 128 0</t>
  </si>
  <si>
    <t xml:space="preserve"> 3  59  10  122   255 128 0</t>
  </si>
  <si>
    <t xml:space="preserve"> 3  60  4  123   255 128 0</t>
  </si>
  <si>
    <t xml:space="preserve"> 3  62  16  124   255 128 0</t>
  </si>
  <si>
    <t xml:space="preserve"> 3  63  23  125   255 128 0</t>
  </si>
  <si>
    <t xml:space="preserve"> 3  64  43  126   0 255 255</t>
  </si>
  <si>
    <t xml:space="preserve"> 3  65  43  127   255 128 0</t>
  </si>
  <si>
    <t xml:space="preserve"> 3  66  13  128   255 128 0</t>
  </si>
  <si>
    <t xml:space="preserve"> 3  67  20  129   255 128 0</t>
  </si>
  <si>
    <t xml:space="preserve"> 3  68  30  130   255 128 0</t>
  </si>
  <si>
    <t xml:space="preserve"> 3  69  16  131   255 128 0</t>
  </si>
  <si>
    <t xml:space="preserve"> 3  70  13  132   255 128 0</t>
  </si>
  <si>
    <t xml:space="preserve"> 3  71  4  133   255 128 0</t>
  </si>
  <si>
    <t xml:space="preserve"> 3  72  23  134   255 128 0</t>
  </si>
  <si>
    <t xml:space="preserve"> 3  73  10  135   255 128 0</t>
  </si>
  <si>
    <t xml:space="preserve"> 3  74  28  136   255 128 0</t>
  </si>
  <si>
    <t xml:space="preserve"> 3  76  75  137   255 128 0</t>
  </si>
  <si>
    <t xml:space="preserve"> 3  78  7  138   255 128 0</t>
  </si>
  <si>
    <t xml:space="preserve"> 3  79  43  139   255 128 0</t>
  </si>
  <si>
    <t xml:space="preserve"> 3  80  75  140   255 128 0</t>
  </si>
  <si>
    <t xml:space="preserve"> 3  81  10  141   255 128 0</t>
  </si>
  <si>
    <t xml:space="preserve"> 3  82  20  142   255 128 0</t>
  </si>
  <si>
    <t xml:space="preserve"> 3  83  75  143   255 128 0</t>
  </si>
  <si>
    <t xml:space="preserve"> 3  84  75  144   255 128 0</t>
  </si>
  <si>
    <t xml:space="preserve"> 3  85  16  145   255 128 0</t>
  </si>
  <si>
    <t xml:space="preserve"> 3  86  4  146   255 128 0</t>
  </si>
  <si>
    <t xml:space="preserve"> 3  87  75  147   255 128 0</t>
  </si>
  <si>
    <t xml:space="preserve"> 3  88  28  148   255 128 0</t>
  </si>
  <si>
    <t xml:space="preserve"> 3  89  13  149   255 128 0</t>
  </si>
  <si>
    <t xml:space="preserve"> 3  90  23  150   255 128 0</t>
  </si>
  <si>
    <t xml:space="preserve"> 3  91  30  151   255 128 0</t>
  </si>
  <si>
    <t xml:space="preserve"> 3  92  1  150   255 0 0</t>
  </si>
  <si>
    <t xml:space="preserve"> 3  93  4  142   255 0 0</t>
  </si>
  <si>
    <t xml:space="preserve"> 3  94  7  143   255 0 0</t>
  </si>
  <si>
    <t xml:space="preserve"> 3  95  10  151   255 0 0</t>
  </si>
  <si>
    <t xml:space="preserve"> 3  96  13  139   255 0 0</t>
  </si>
  <si>
    <t>-0.283148212285602 -1.19808652791246 -0.228315723836561</t>
  </si>
  <si>
    <t>-1.26078410778266 -1.00751952822467 -0.317266690473256</t>
  </si>
  <si>
    <t>-0.665810991022753 -0.953280858214241 -1.11918012533268</t>
  </si>
  <si>
    <t>-1.09699546940923 -0.0625095427321251 -0.600338075920468</t>
  </si>
  <si>
    <t>-0.762599235388619 -0.818230329032266 -1.16342355062803</t>
  </si>
  <si>
    <t>-0.422576252014398 -1.54288780886565 -0.213399493477361</t>
  </si>
  <si>
    <t>-0.268312732989233 -1.56553221185549 -0.285884582094014</t>
  </si>
  <si>
    <t>-1.45728065241571 -0.0991445348233647 -0.686379111438538</t>
  </si>
  <si>
    <t>-0.527716105552525 -0.676863075831024 -0.911638303689161</t>
  </si>
  <si>
    <t>-1.37682126969464 -0.155375673061659 -0.827547228180894</t>
  </si>
  <si>
    <t>-0.401935294014155 -1.51565312986766 -0.381911550827179</t>
  </si>
  <si>
    <t>-0.608335716365614 -0.840874732024666 -1.23590863924362</t>
  </si>
  <si>
    <t>-0.331625222045017 -1.37491689545008 -0.276243043506879</t>
  </si>
  <si>
    <t>-1.26953232683421 -0.0748031777769775 -0.677771445325152</t>
  </si>
  <si>
    <t>-0.334780702732452 -1.37908038940056 -0.250481809866493</t>
  </si>
  <si>
    <t>-1.25723212121519 -0.0833994973130179 -0.699352481702573</t>
  </si>
  <si>
    <t>-0.311197710398011 -1.38254214616889 -0.261562947518739</t>
  </si>
  <si>
    <t>-0.620127831833218 -0.770948170212115 -1.04774155564976</t>
  </si>
  <si>
    <t>-0.596544839502046 -0.774409926987733 -1.05882269330279</t>
  </si>
  <si>
    <t>-0.60533135604923 -0.791593982107546 -1.04097785439105</t>
  </si>
  <si>
    <t>-1.2607458103129 -0.0576191226691511 -0.695616284256193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</si>
</sst>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471"/>
  <sheetViews>
    <sheetView tabSelected="1" workbookViewId="0">
      <selection activeCell="U1" sqref="U1:U1048576"/>
    </sheetView>
  </sheetViews>
  <sheetFormatPr defaultRowHeight="14.25"/>
  <cols>
    <col min="8" max="19" width="9.06640625" customWidth="1"/>
  </cols>
  <sheetData>
    <row r="1" spans="1:21">
      <c r="A1" t="s">
        <v>0</v>
      </c>
      <c r="U1" t="str">
        <f>A1</f>
        <v>OFF</v>
      </c>
    </row>
    <row r="2" spans="1:21">
      <c r="A2" t="s">
        <v>1</v>
      </c>
      <c r="J2" t="s">
        <v>15</v>
      </c>
      <c r="U2" t="str">
        <f t="shared" ref="U2:U14" si="0">A2</f>
        <v>#</v>
      </c>
    </row>
    <row r="3" spans="1:21">
      <c r="A3" t="s">
        <v>201</v>
      </c>
      <c r="J3" t="s">
        <v>196</v>
      </c>
      <c r="U3" t="str">
        <f t="shared" si="0"/>
        <v>#    arruated-ike-(5-2)-exo   Generation Date: 10-13-2025</v>
      </c>
    </row>
    <row r="4" spans="1:21">
      <c r="A4" t="s">
        <v>1</v>
      </c>
      <c r="U4" t="str">
        <f t="shared" si="0"/>
        <v>#</v>
      </c>
    </row>
    <row r="5" spans="1:21">
      <c r="A5" t="s">
        <v>2</v>
      </c>
      <c r="J5" t="s">
        <v>19</v>
      </c>
      <c r="P5" t="s">
        <v>14</v>
      </c>
      <c r="U5" t="str">
        <f t="shared" si="0"/>
        <v xml:space="preserve"># File generated by: </v>
      </c>
    </row>
    <row r="6" spans="1:21">
      <c r="A6" t="s">
        <v>3</v>
      </c>
      <c r="U6" t="str">
        <f t="shared" si="0"/>
        <v># HEDRON --- Polyhedron Generator: Version 1.13.1   03-Oct-2020</v>
      </c>
    </row>
    <row r="7" spans="1:21">
      <c r="A7" t="s">
        <v>4</v>
      </c>
      <c r="J7" t="s">
        <v>195</v>
      </c>
      <c r="U7" t="str">
        <f t="shared" si="0"/>
        <v>#            Copyright Jim McNeill, 1999-2008</v>
      </c>
    </row>
    <row r="8" spans="1:21">
      <c r="A8" t="s">
        <v>5</v>
      </c>
      <c r="U8" t="str">
        <f t="shared" si="0"/>
        <v>#            hedron@orchidpalms.com</v>
      </c>
    </row>
    <row r="9" spans="1:21">
      <c r="A9" t="s">
        <v>1</v>
      </c>
      <c r="P9" t="s">
        <v>12</v>
      </c>
      <c r="R9" t="s">
        <v>197</v>
      </c>
      <c r="U9" t="str">
        <f t="shared" si="0"/>
        <v>#</v>
      </c>
    </row>
    <row r="10" spans="1:21">
      <c r="A10" t="s">
        <v>6</v>
      </c>
      <c r="P10" t="s">
        <v>0</v>
      </c>
      <c r="R10">
        <v>3</v>
      </c>
      <c r="U10" t="str">
        <f t="shared" si="0"/>
        <v># Model by:  Jim McNeill   jim@orchidpalms.com</v>
      </c>
    </row>
    <row r="11" spans="1:21">
      <c r="A11" t="s">
        <v>1</v>
      </c>
      <c r="O11" s="2" t="s">
        <v>16</v>
      </c>
      <c r="P11">
        <f ca="1">2*RAND()-1</f>
        <v>-0.40821848168184571</v>
      </c>
      <c r="U11" t="str">
        <f t="shared" si="0"/>
        <v>#</v>
      </c>
    </row>
    <row r="12" spans="1:21">
      <c r="A12" t="s">
        <v>7</v>
      </c>
      <c r="O12" s="2" t="s">
        <v>17</v>
      </c>
      <c r="P12">
        <f ca="1">2*RAND()-1</f>
        <v>0.28014667893852341</v>
      </c>
      <c r="R12" t="s">
        <v>198</v>
      </c>
      <c r="S12">
        <f>MAX(S16:S107)</f>
        <v>0.63787213683732424</v>
      </c>
      <c r="U12" t="str">
        <f t="shared" si="0"/>
        <v># Vertices Faces Edges</v>
      </c>
    </row>
    <row r="13" spans="1:21">
      <c r="A13" t="s">
        <v>202</v>
      </c>
      <c r="O13" s="2" t="s">
        <v>18</v>
      </c>
      <c r="P13">
        <f ca="1">2*RAND()-1</f>
        <v>-0.48479460096920857</v>
      </c>
      <c r="R13" t="s">
        <v>199</v>
      </c>
      <c r="S13">
        <f>MIN(S16:S107)</f>
        <v>0.36964062870585512</v>
      </c>
      <c r="U13" t="str">
        <f t="shared" si="0"/>
        <v xml:space="preserve"> 152  300  450 </v>
      </c>
    </row>
    <row r="14" spans="1:21">
      <c r="A14" t="s">
        <v>1</v>
      </c>
      <c r="M14">
        <f>LEN(A16)</f>
        <v>53</v>
      </c>
      <c r="N14">
        <f>AVERAGE(N16:N167)</f>
        <v>1.5005012585001531</v>
      </c>
      <c r="R14" t="s">
        <v>200</v>
      </c>
      <c r="S14">
        <f>S12-S13</f>
        <v>0.26823150813146912</v>
      </c>
      <c r="U14" t="str">
        <f t="shared" si="0"/>
        <v>#</v>
      </c>
    </row>
    <row r="15" spans="1:21">
      <c r="A15" t="s">
        <v>8</v>
      </c>
      <c r="N15" t="s">
        <v>11</v>
      </c>
      <c r="O15" t="s">
        <v>13</v>
      </c>
      <c r="U15" t="str">
        <f>A15</f>
        <v># Vertices</v>
      </c>
    </row>
    <row r="16" spans="1:21">
      <c r="A16" s="1" t="s">
        <v>203</v>
      </c>
      <c r="H16">
        <f>FIND(" ",A16)</f>
        <v>18</v>
      </c>
      <c r="I16">
        <f>FIND(" ",A16,H16+1)</f>
        <v>36</v>
      </c>
      <c r="K16">
        <f>(VALUE(MID(A16,1,H16-1)))</f>
        <v>0.52771610555252502</v>
      </c>
      <c r="L16">
        <f>VALUE(MID(A16,H16+1,I16-H16-1))</f>
        <v>0.67686307583102401</v>
      </c>
      <c r="M16">
        <f>VALUE(MID(A16,I16+1,LEN(A16)-I16-2))</f>
        <v>0.91163830368910004</v>
      </c>
      <c r="N16">
        <f>SQRT(K16^2+L16^2+M16^2)</f>
        <v>1.2520831874264977</v>
      </c>
      <c r="O16">
        <f>IF(P$10="OFF",N16,P$11*N16^2+P$12*$N16+P$13)</f>
        <v>1.2520831874264977</v>
      </c>
      <c r="P16">
        <f>K16/($O16^$R$10)</f>
        <v>0.26884427749875345</v>
      </c>
      <c r="Q16">
        <f t="shared" ref="Q16:R16" si="1">L16/($O16^$R$10)</f>
        <v>0.34482700579481096</v>
      </c>
      <c r="R16">
        <f t="shared" si="1"/>
        <v>0.46443293755242593</v>
      </c>
      <c r="S16">
        <f>SQRT(P16^2+Q16^2+R16^2)</f>
        <v>0.63787213683685606</v>
      </c>
      <c r="U16" t="str">
        <f>P16&amp;" "&amp;Q16&amp;" "&amp;R16</f>
        <v>0.268844277498753 0.344827005794811 0.464432937552426</v>
      </c>
    </row>
    <row r="17" spans="1:21">
      <c r="A17" s="1" t="s">
        <v>204</v>
      </c>
      <c r="H17">
        <f t="shared" ref="H17:H80" si="2">FIND(" ",A17)</f>
        <v>18</v>
      </c>
      <c r="I17">
        <f t="shared" ref="I17:I80" si="3">FIND(" ",A17,H17+1)</f>
        <v>33</v>
      </c>
      <c r="K17">
        <f t="shared" ref="K17:K80" si="4">(VALUE(MID(A17,1,H17-1)))</f>
        <v>-0.29083385250011001</v>
      </c>
      <c r="L17">
        <f t="shared" ref="L17:L80" si="5">VALUE(MID(A17,H17+1,I17-H17-1))</f>
        <v>1.2352821425180001</v>
      </c>
      <c r="M17">
        <f t="shared" ref="M17:M80" si="6">VALUE(MID(A17,I17+1,LEN(A17)-I17-2))</f>
        <v>1.0463383858440001</v>
      </c>
      <c r="N17">
        <f t="shared" ref="N17:N80" si="7">SQRT(K17^2+L17^2+M17^2)</f>
        <v>1.644788837229431</v>
      </c>
      <c r="O17">
        <f t="shared" ref="O17:O80" si="8">IF(P$10="OFF",N17,P$11*N17^2+P$12*$N17+P$13)</f>
        <v>1.644788837229431</v>
      </c>
      <c r="P17">
        <f t="shared" ref="P17:P80" si="9">K17/($O17^$R$10)</f>
        <v>-6.5360370677248439E-2</v>
      </c>
      <c r="Q17">
        <f t="shared" ref="Q17:Q80" si="10">L17/($O17^$R$10)</f>
        <v>0.27761038830901424</v>
      </c>
      <c r="R17">
        <f t="shared" ref="R17:R80" si="11">M17/($O17^$R$10)</f>
        <v>0.23514822695054652</v>
      </c>
      <c r="S17">
        <f t="shared" ref="S17:S80" si="12">SQRT(P17^2+Q17^2+R17^2)</f>
        <v>0.36964062870595638</v>
      </c>
      <c r="U17" t="str">
        <f>IF(LEN(A17)&gt;40,P17&amp;" "&amp;Q17&amp;" "&amp;R17,A17)</f>
        <v>-0.0653603706772484 0.277610388309014 0.235148226950547</v>
      </c>
    </row>
    <row r="18" spans="1:21">
      <c r="A18" s="1" t="s">
        <v>205</v>
      </c>
      <c r="H18">
        <f t="shared" si="2"/>
        <v>19</v>
      </c>
      <c r="I18">
        <f t="shared" si="3"/>
        <v>37</v>
      </c>
      <c r="K18">
        <f t="shared" si="4"/>
        <v>-0.176976324587684</v>
      </c>
      <c r="L18">
        <f t="shared" si="5"/>
        <v>0.38345823669173601</v>
      </c>
      <c r="M18">
        <f t="shared" si="6"/>
        <v>1.5576430863899999</v>
      </c>
      <c r="N18">
        <f t="shared" si="7"/>
        <v>1.6138812915855569</v>
      </c>
      <c r="O18">
        <f t="shared" si="8"/>
        <v>1.6138812915855569</v>
      </c>
      <c r="P18">
        <f t="shared" si="9"/>
        <v>-4.2101775383030074E-2</v>
      </c>
      <c r="Q18">
        <f t="shared" si="10"/>
        <v>9.1222781282077489E-2</v>
      </c>
      <c r="R18">
        <f t="shared" si="11"/>
        <v>0.37055543730443846</v>
      </c>
      <c r="S18">
        <f t="shared" si="12"/>
        <v>0.38393422279229611</v>
      </c>
      <c r="U18" t="str">
        <f t="shared" ref="U18:U81" si="13">IF(LEN(A18)&gt;40,P18&amp;" "&amp;Q18&amp;" "&amp;R18,A18)</f>
        <v>-0.0421017753830301 0.0912227812820775 0.370555437304438</v>
      </c>
    </row>
    <row r="19" spans="1:21">
      <c r="A19" s="1" t="s">
        <v>206</v>
      </c>
      <c r="H19">
        <f t="shared" si="2"/>
        <v>20</v>
      </c>
      <c r="I19">
        <f t="shared" si="3"/>
        <v>39</v>
      </c>
      <c r="K19">
        <f t="shared" si="4"/>
        <v>-8.0691705826102106E-2</v>
      </c>
      <c r="L19">
        <f t="shared" si="5"/>
        <v>-0.62345159399269501</v>
      </c>
      <c r="M19">
        <f t="shared" si="6"/>
        <v>1.082824670385</v>
      </c>
      <c r="N19">
        <f t="shared" si="7"/>
        <v>1.2520831874262757</v>
      </c>
      <c r="O19">
        <f t="shared" si="8"/>
        <v>1.2520831874262757</v>
      </c>
      <c r="P19">
        <f t="shared" si="9"/>
        <v>-4.110828364857002E-2</v>
      </c>
      <c r="Q19">
        <f t="shared" si="10"/>
        <v>-0.31761659645958751</v>
      </c>
      <c r="R19">
        <f t="shared" si="11"/>
        <v>0.55164360743327923</v>
      </c>
      <c r="S19">
        <f t="shared" si="12"/>
        <v>0.63787213683708244</v>
      </c>
      <c r="U19" t="str">
        <f t="shared" si="13"/>
        <v>-0.04110828364857 -0.317616596459588 0.551643607433279</v>
      </c>
    </row>
    <row r="20" spans="1:21">
      <c r="A20" s="1" t="s">
        <v>207</v>
      </c>
      <c r="H20">
        <f t="shared" si="2"/>
        <v>18</v>
      </c>
      <c r="I20">
        <f t="shared" si="3"/>
        <v>37</v>
      </c>
      <c r="K20">
        <f t="shared" si="4"/>
        <v>-1.01860704337876</v>
      </c>
      <c r="L20">
        <f t="shared" si="5"/>
        <v>-0.32014521838257398</v>
      </c>
      <c r="M20">
        <f t="shared" si="6"/>
        <v>1.2511103266300001</v>
      </c>
      <c r="N20">
        <f t="shared" si="7"/>
        <v>1.6447888372293478</v>
      </c>
      <c r="O20">
        <f t="shared" si="8"/>
        <v>1.6447888372293478</v>
      </c>
      <c r="P20">
        <f t="shared" si="9"/>
        <v>-0.22891604040377919</v>
      </c>
      <c r="Q20">
        <f t="shared" si="10"/>
        <v>-7.1947642835109599E-2</v>
      </c>
      <c r="R20">
        <f t="shared" si="11"/>
        <v>0.28116752573241677</v>
      </c>
      <c r="S20">
        <f t="shared" si="12"/>
        <v>0.36964062870599385</v>
      </c>
      <c r="U20" t="str">
        <f t="shared" si="13"/>
        <v>-0.228916040403779 -0.0719476428351096 0.281167525732417</v>
      </c>
    </row>
    <row r="21" spans="1:21">
      <c r="A21" s="1" t="s">
        <v>208</v>
      </c>
      <c r="H21">
        <f t="shared" si="2"/>
        <v>18</v>
      </c>
      <c r="I21">
        <f t="shared" si="3"/>
        <v>36</v>
      </c>
      <c r="K21">
        <f t="shared" si="4"/>
        <v>-0.84963663370546005</v>
      </c>
      <c r="L21">
        <f t="shared" si="5"/>
        <v>-1.1592588412104801</v>
      </c>
      <c r="M21">
        <f t="shared" si="6"/>
        <v>0.73406358924610005</v>
      </c>
      <c r="N21">
        <f t="shared" si="7"/>
        <v>1.6138812915812235</v>
      </c>
      <c r="O21">
        <f t="shared" si="8"/>
        <v>1.6138812915812235</v>
      </c>
      <c r="P21">
        <f t="shared" si="9"/>
        <v>-0.20212427166790981</v>
      </c>
      <c r="Q21">
        <f t="shared" si="10"/>
        <v>-0.27578183385567406</v>
      </c>
      <c r="R21">
        <f t="shared" si="11"/>
        <v>0.17463002705899708</v>
      </c>
      <c r="S21">
        <f t="shared" si="12"/>
        <v>0.38393422279435796</v>
      </c>
      <c r="U21" t="str">
        <f t="shared" si="13"/>
        <v>-0.20212427166791 -0.275781833855674 0.174630027058997</v>
      </c>
    </row>
    <row r="22" spans="1:21">
      <c r="A22" s="1" t="s">
        <v>459</v>
      </c>
      <c r="H22">
        <f t="shared" si="2"/>
        <v>19</v>
      </c>
      <c r="I22">
        <f t="shared" si="3"/>
        <v>37</v>
      </c>
      <c r="K22">
        <f t="shared" si="4"/>
        <v>-0.283148212285602</v>
      </c>
      <c r="L22">
        <f t="shared" si="5"/>
        <v>-1.19808652791246</v>
      </c>
      <c r="M22">
        <f t="shared" si="6"/>
        <v>-0.22831572383650001</v>
      </c>
      <c r="N22">
        <f t="shared" si="7"/>
        <v>1.2520831874267984</v>
      </c>
      <c r="O22">
        <f t="shared" si="8"/>
        <v>1.2520831874267984</v>
      </c>
      <c r="P22">
        <f t="shared" si="9"/>
        <v>-0.14424948519854258</v>
      </c>
      <c r="Q22">
        <f t="shared" si="10"/>
        <v>-0.61036360950201085</v>
      </c>
      <c r="R22">
        <f t="shared" si="11"/>
        <v>-0.11631514590997277</v>
      </c>
      <c r="S22">
        <f t="shared" si="12"/>
        <v>0.63787213683654975</v>
      </c>
      <c r="U22" t="str">
        <f t="shared" si="13"/>
        <v>-0.144249485198543 -0.610363609502011 -0.116315145909973</v>
      </c>
    </row>
    <row r="23" spans="1:21">
      <c r="A23" s="1" t="s">
        <v>460</v>
      </c>
      <c r="H23">
        <f t="shared" si="2"/>
        <v>18</v>
      </c>
      <c r="I23">
        <f t="shared" si="3"/>
        <v>36</v>
      </c>
      <c r="K23">
        <f t="shared" si="4"/>
        <v>-1.26078410778266</v>
      </c>
      <c r="L23">
        <f t="shared" si="5"/>
        <v>-1.0075195282246701</v>
      </c>
      <c r="M23">
        <f t="shared" si="6"/>
        <v>-0.3172666904732</v>
      </c>
      <c r="N23">
        <f t="shared" si="7"/>
        <v>1.6447888372296295</v>
      </c>
      <c r="O23">
        <f t="shared" si="8"/>
        <v>1.6447888372296295</v>
      </c>
      <c r="P23">
        <f t="shared" si="9"/>
        <v>-0.28334155711325798</v>
      </c>
      <c r="Q23">
        <f t="shared" si="10"/>
        <v>-0.22642429436333292</v>
      </c>
      <c r="R23">
        <f t="shared" si="11"/>
        <v>-7.1300738599048896E-2</v>
      </c>
      <c r="S23">
        <f t="shared" si="12"/>
        <v>0.36964062870586717</v>
      </c>
      <c r="U23" t="str">
        <f t="shared" si="13"/>
        <v>-0.283341557113258 -0.226424294363333 -0.0713007385990489</v>
      </c>
    </row>
    <row r="24" spans="1:21">
      <c r="A24" s="1" t="s">
        <v>461</v>
      </c>
      <c r="H24">
        <f t="shared" si="2"/>
        <v>19</v>
      </c>
      <c r="I24">
        <f t="shared" si="3"/>
        <v>38</v>
      </c>
      <c r="K24">
        <f t="shared" si="4"/>
        <v>-0.66581099102275298</v>
      </c>
      <c r="L24">
        <f t="shared" si="5"/>
        <v>-0.95328085821424102</v>
      </c>
      <c r="M24">
        <f t="shared" si="6"/>
        <v>-1.119180125332</v>
      </c>
      <c r="N24">
        <f t="shared" si="7"/>
        <v>1.6138812915894809</v>
      </c>
      <c r="O24">
        <f t="shared" si="8"/>
        <v>1.6138812915894809</v>
      </c>
      <c r="P24">
        <f t="shared" si="9"/>
        <v>-0.1583930780385237</v>
      </c>
      <c r="Q24">
        <f t="shared" si="10"/>
        <v>-0.22678071014691195</v>
      </c>
      <c r="R24">
        <f t="shared" si="11"/>
        <v>-0.26624730940318508</v>
      </c>
      <c r="S24">
        <f t="shared" si="12"/>
        <v>0.38393422279042921</v>
      </c>
      <c r="U24" t="str">
        <f t="shared" si="13"/>
        <v>-0.158393078038524 -0.226780710146912 -0.266247309403185</v>
      </c>
    </row>
    <row r="25" spans="1:21">
      <c r="A25" s="1" t="s">
        <v>209</v>
      </c>
      <c r="H25">
        <f t="shared" si="2"/>
        <v>18</v>
      </c>
      <c r="I25">
        <f t="shared" si="3"/>
        <v>37</v>
      </c>
      <c r="K25">
        <f t="shared" si="4"/>
        <v>0.20013459685777901</v>
      </c>
      <c r="L25">
        <f t="shared" si="5"/>
        <v>-0.25291577837377699</v>
      </c>
      <c r="M25">
        <f t="shared" si="6"/>
        <v>-1.209831418184</v>
      </c>
      <c r="N25">
        <f t="shared" si="7"/>
        <v>1.2520831874260383</v>
      </c>
      <c r="O25">
        <f t="shared" si="8"/>
        <v>1.2520831874260383</v>
      </c>
      <c r="P25">
        <f t="shared" si="9"/>
        <v>0.10195830775044963</v>
      </c>
      <c r="Q25">
        <f t="shared" si="10"/>
        <v>-0.12884761141374723</v>
      </c>
      <c r="R25">
        <f t="shared" si="11"/>
        <v>-0.61634702844018863</v>
      </c>
      <c r="S25">
        <f t="shared" si="12"/>
        <v>0.63787213683732424</v>
      </c>
      <c r="U25" t="str">
        <f t="shared" si="13"/>
        <v>0.10195830775045 -0.128847611413747 -0.616347028440189</v>
      </c>
    </row>
    <row r="26" spans="1:21">
      <c r="A26" s="1" t="s">
        <v>210</v>
      </c>
      <c r="H26">
        <f t="shared" si="2"/>
        <v>19</v>
      </c>
      <c r="I26">
        <f t="shared" si="3"/>
        <v>37</v>
      </c>
      <c r="K26">
        <f t="shared" si="4"/>
        <v>-0.68268457400131499</v>
      </c>
      <c r="L26">
        <f t="shared" si="5"/>
        <v>0.123087146200018</v>
      </c>
      <c r="M26">
        <f t="shared" si="6"/>
        <v>-1.491348935003</v>
      </c>
      <c r="N26">
        <f t="shared" si="7"/>
        <v>1.6447888372291453</v>
      </c>
      <c r="O26">
        <f t="shared" si="8"/>
        <v>1.6447888372291453</v>
      </c>
      <c r="P26">
        <f t="shared" si="9"/>
        <v>-0.15342270656876772</v>
      </c>
      <c r="Q26">
        <f t="shared" si="10"/>
        <v>2.7661915667946523E-2</v>
      </c>
      <c r="R26">
        <f t="shared" si="11"/>
        <v>-0.33515740469356026</v>
      </c>
      <c r="S26">
        <f t="shared" si="12"/>
        <v>0.36964062870608488</v>
      </c>
      <c r="U26" t="str">
        <f t="shared" si="13"/>
        <v>-0.153422706568768 0.0276619156679465 -0.33515740469356</v>
      </c>
    </row>
    <row r="27" spans="1:21">
      <c r="A27" s="1" t="s">
        <v>211</v>
      </c>
      <c r="H27">
        <f t="shared" si="2"/>
        <v>18</v>
      </c>
      <c r="I27">
        <f t="shared" si="3"/>
        <v>36</v>
      </c>
      <c r="K27">
        <f t="shared" si="4"/>
        <v>0.12045981327887199</v>
      </c>
      <c r="L27">
        <f t="shared" si="5"/>
        <v>0.71673761412711201</v>
      </c>
      <c r="M27">
        <f t="shared" si="6"/>
        <v>-1.4409682332380001</v>
      </c>
      <c r="N27">
        <f t="shared" si="7"/>
        <v>1.6138812915827634</v>
      </c>
      <c r="O27">
        <f t="shared" si="8"/>
        <v>1.6138812915827634</v>
      </c>
      <c r="P27">
        <f t="shared" si="9"/>
        <v>2.8656782274074217E-2</v>
      </c>
      <c r="Q27">
        <f t="shared" si="10"/>
        <v>0.17050826492757454</v>
      </c>
      <c r="R27">
        <f t="shared" si="11"/>
        <v>-0.34279907796438053</v>
      </c>
      <c r="S27">
        <f t="shared" si="12"/>
        <v>0.38393422279362527</v>
      </c>
      <c r="U27" t="str">
        <f t="shared" si="13"/>
        <v>0.0286567822740742 0.170508264927575 -0.342799077964381</v>
      </c>
    </row>
    <row r="28" spans="1:21">
      <c r="A28" s="1" t="s">
        <v>212</v>
      </c>
      <c r="H28">
        <f t="shared" si="2"/>
        <v>18</v>
      </c>
      <c r="I28">
        <f t="shared" si="3"/>
        <v>36</v>
      </c>
      <c r="K28">
        <f t="shared" si="4"/>
        <v>0.70127630554605302</v>
      </c>
      <c r="L28">
        <f t="shared" si="5"/>
        <v>0.90586680393296504</v>
      </c>
      <c r="M28">
        <f t="shared" si="6"/>
        <v>-0.50530108356150005</v>
      </c>
      <c r="N28">
        <f t="shared" si="7"/>
        <v>1.2520831874266469</v>
      </c>
      <c r="O28">
        <f t="shared" si="8"/>
        <v>1.2520831874266469</v>
      </c>
      <c r="P28">
        <f t="shared" si="9"/>
        <v>0.35726429363769147</v>
      </c>
      <c r="Q28">
        <f t="shared" si="10"/>
        <v>0.46149265457492455</v>
      </c>
      <c r="R28">
        <f t="shared" si="11"/>
        <v>-0.25742497395857644</v>
      </c>
      <c r="S28">
        <f t="shared" si="12"/>
        <v>0.63787213683670418</v>
      </c>
      <c r="U28" t="str">
        <f t="shared" si="13"/>
        <v>0.357264293637691 0.461492654574925 -0.257424973958576</v>
      </c>
    </row>
    <row r="29" spans="1:21">
      <c r="A29" s="1" t="s">
        <v>213</v>
      </c>
      <c r="H29">
        <f t="shared" si="2"/>
        <v>20</v>
      </c>
      <c r="I29">
        <f t="shared" si="3"/>
        <v>37</v>
      </c>
      <c r="K29">
        <f t="shared" si="4"/>
        <v>-8.3222348840060301E-2</v>
      </c>
      <c r="L29">
        <f t="shared" si="5"/>
        <v>1.50921480874401</v>
      </c>
      <c r="M29">
        <f t="shared" si="6"/>
        <v>-0.64859465060730004</v>
      </c>
      <c r="N29">
        <f t="shared" si="7"/>
        <v>1.6447888372295945</v>
      </c>
      <c r="O29">
        <f t="shared" si="8"/>
        <v>1.6447888372295945</v>
      </c>
      <c r="P29">
        <f t="shared" si="9"/>
        <v>-1.8702924443136957E-2</v>
      </c>
      <c r="Q29">
        <f t="shared" si="10"/>
        <v>0.33917248106815345</v>
      </c>
      <c r="R29">
        <f t="shared" si="11"/>
        <v>-0.14576152816648089</v>
      </c>
      <c r="S29">
        <f t="shared" si="12"/>
        <v>0.36964062870588293</v>
      </c>
      <c r="U29" t="str">
        <f t="shared" si="13"/>
        <v>-0.018702924443137 0.339172481068153 -0.145761528166481</v>
      </c>
    </row>
    <row r="30" spans="1:21">
      <c r="A30" s="1" t="s">
        <v>214</v>
      </c>
      <c r="H30">
        <f t="shared" si="2"/>
        <v>18</v>
      </c>
      <c r="I30">
        <f t="shared" si="3"/>
        <v>35</v>
      </c>
      <c r="K30">
        <f t="shared" si="4"/>
        <v>0.42257625201439802</v>
      </c>
      <c r="L30">
        <f t="shared" si="5"/>
        <v>1.5428878088656499</v>
      </c>
      <c r="M30">
        <f t="shared" si="6"/>
        <v>0.2133994934773</v>
      </c>
      <c r="N30">
        <f t="shared" si="7"/>
        <v>1.6138812915853353</v>
      </c>
      <c r="O30">
        <f t="shared" si="8"/>
        <v>1.6138812915853353</v>
      </c>
      <c r="P30">
        <f t="shared" si="9"/>
        <v>0.10052875991164266</v>
      </c>
      <c r="Q30">
        <f t="shared" si="10"/>
        <v>0.36704523117113219</v>
      </c>
      <c r="R30">
        <f t="shared" si="11"/>
        <v>5.07666636323773E-2</v>
      </c>
      <c r="S30">
        <f t="shared" si="12"/>
        <v>0.38393422279240169</v>
      </c>
      <c r="U30" t="str">
        <f t="shared" si="13"/>
        <v>0.100528759911643 0.367045231171132 0.0507666636323773</v>
      </c>
    </row>
    <row r="31" spans="1:21">
      <c r="A31" s="1" t="s">
        <v>215</v>
      </c>
      <c r="H31">
        <f t="shared" si="2"/>
        <v>19</v>
      </c>
      <c r="I31">
        <f t="shared" si="3"/>
        <v>36</v>
      </c>
      <c r="K31">
        <f t="shared" si="4"/>
        <v>-0.59585376072057705</v>
      </c>
      <c r="L31">
        <f t="shared" si="5"/>
        <v>1.09627303957446</v>
      </c>
      <c r="M31">
        <f t="shared" si="6"/>
        <v>0.1041922587026</v>
      </c>
      <c r="N31">
        <f t="shared" si="7"/>
        <v>1.2520831874265501</v>
      </c>
      <c r="O31">
        <f t="shared" si="8"/>
        <v>1.2520831874265501</v>
      </c>
      <c r="P31">
        <f t="shared" si="9"/>
        <v>-0.30355691651308564</v>
      </c>
      <c r="Q31">
        <f t="shared" si="10"/>
        <v>0.55849486146938543</v>
      </c>
      <c r="R31">
        <f t="shared" si="11"/>
        <v>5.3080609473784811E-2</v>
      </c>
      <c r="S31">
        <f t="shared" si="12"/>
        <v>0.63787213683680288</v>
      </c>
      <c r="U31" t="str">
        <f t="shared" si="13"/>
        <v>-0.303556916513086 0.558494861469385 0.0530806094737848</v>
      </c>
    </row>
    <row r="32" spans="1:21">
      <c r="A32" s="1" t="s">
        <v>216</v>
      </c>
      <c r="H32">
        <f t="shared" si="2"/>
        <v>18</v>
      </c>
      <c r="I32">
        <f t="shared" si="3"/>
        <v>36</v>
      </c>
      <c r="K32">
        <f t="shared" si="4"/>
        <v>-1.49196355391359</v>
      </c>
      <c r="L32">
        <f t="shared" si="5"/>
        <v>0.68867286967574404</v>
      </c>
      <c r="M32">
        <f t="shared" si="6"/>
        <v>-7.1447543284499995E-2</v>
      </c>
      <c r="N32">
        <f t="shared" si="7"/>
        <v>1.6447888372296564</v>
      </c>
      <c r="O32">
        <f t="shared" si="8"/>
        <v>1.6447888372296564</v>
      </c>
      <c r="P32">
        <f t="shared" si="9"/>
        <v>-0.33529553070394447</v>
      </c>
      <c r="Q32">
        <f t="shared" si="10"/>
        <v>0.15476848259036663</v>
      </c>
      <c r="R32">
        <f t="shared" si="11"/>
        <v>-1.6056720608375485E-2</v>
      </c>
      <c r="S32">
        <f t="shared" si="12"/>
        <v>0.36964062870585512</v>
      </c>
      <c r="U32" t="str">
        <f t="shared" si="13"/>
        <v>-0.335295530703944 0.154768482590367 -0.0160567206083755</v>
      </c>
    </row>
    <row r="33" spans="1:21">
      <c r="A33" s="1" t="s">
        <v>217</v>
      </c>
      <c r="H33">
        <f t="shared" si="2"/>
        <v>18</v>
      </c>
      <c r="I33">
        <f t="shared" si="3"/>
        <v>36</v>
      </c>
      <c r="K33">
        <f t="shared" si="4"/>
        <v>-1.14240740008555</v>
      </c>
      <c r="L33">
        <f t="shared" si="5"/>
        <v>0.74383761720470398</v>
      </c>
      <c r="M33">
        <f t="shared" si="6"/>
        <v>0.86384243632119995</v>
      </c>
      <c r="N33">
        <f t="shared" si="7"/>
        <v>1.6138812915850855</v>
      </c>
      <c r="O33">
        <f t="shared" si="8"/>
        <v>1.6138812915850855</v>
      </c>
      <c r="P33">
        <f t="shared" si="9"/>
        <v>-0.2717729609675853</v>
      </c>
      <c r="Q33">
        <f t="shared" si="10"/>
        <v>0.17695521903276989</v>
      </c>
      <c r="R33">
        <f t="shared" si="11"/>
        <v>0.20550376048937047</v>
      </c>
      <c r="S33">
        <f t="shared" si="12"/>
        <v>0.38393422279252049</v>
      </c>
      <c r="U33" t="str">
        <f t="shared" si="13"/>
        <v>-0.271772960967585 0.17695521903277 0.20550376048937</v>
      </c>
    </row>
    <row r="34" spans="1:21">
      <c r="A34" s="1" t="s">
        <v>462</v>
      </c>
      <c r="H34">
        <f t="shared" si="2"/>
        <v>18</v>
      </c>
      <c r="I34">
        <f t="shared" si="3"/>
        <v>38</v>
      </c>
      <c r="K34">
        <f t="shared" si="4"/>
        <v>-1.0969954694092301</v>
      </c>
      <c r="L34">
        <f t="shared" si="5"/>
        <v>-6.2509542732125098E-2</v>
      </c>
      <c r="M34">
        <f t="shared" si="6"/>
        <v>-0.60033807592040001</v>
      </c>
      <c r="N34">
        <f t="shared" si="7"/>
        <v>1.2520831874267637</v>
      </c>
      <c r="O34">
        <f t="shared" si="8"/>
        <v>1.2520831874267637</v>
      </c>
      <c r="P34">
        <f t="shared" si="9"/>
        <v>-0.55886290240044245</v>
      </c>
      <c r="Q34">
        <f t="shared" si="10"/>
        <v>-3.1845404519139191E-2</v>
      </c>
      <c r="R34">
        <f t="shared" si="11"/>
        <v>-0.30584144500711002</v>
      </c>
      <c r="S34">
        <f t="shared" si="12"/>
        <v>0.63787213683658517</v>
      </c>
      <c r="U34" t="str">
        <f t="shared" si="13"/>
        <v>-0.558862902400442 -0.0318454045191392 -0.30584144500711</v>
      </c>
    </row>
    <row r="35" spans="1:21">
      <c r="A35" s="1" t="s">
        <v>218</v>
      </c>
      <c r="H35">
        <f t="shared" si="2"/>
        <v>18</v>
      </c>
      <c r="I35">
        <f t="shared" si="3"/>
        <v>37</v>
      </c>
      <c r="K35">
        <f t="shared" si="4"/>
        <v>-1.5730150492619499</v>
      </c>
      <c r="L35">
        <f t="shared" si="5"/>
        <v>-0.25185009949702097</v>
      </c>
      <c r="M35">
        <f t="shared" si="6"/>
        <v>0.25847244634909999</v>
      </c>
      <c r="N35">
        <f t="shared" si="7"/>
        <v>1.6138812915896021</v>
      </c>
      <c r="O35">
        <f t="shared" si="8"/>
        <v>1.6138812915896021</v>
      </c>
      <c r="P35">
        <f t="shared" si="9"/>
        <v>-0.37421234977022122</v>
      </c>
      <c r="Q35">
        <f t="shared" si="10"/>
        <v>-5.991386895304255E-2</v>
      </c>
      <c r="R35">
        <f t="shared" si="11"/>
        <v>6.1489291882195485E-2</v>
      </c>
      <c r="S35">
        <f t="shared" si="12"/>
        <v>0.38393422279037143</v>
      </c>
      <c r="U35" t="str">
        <f t="shared" si="13"/>
        <v>-0.374212349770221 -0.0599138689530425 0.0614892918821955</v>
      </c>
    </row>
    <row r="36" spans="1:21">
      <c r="A36" s="1" t="s">
        <v>219</v>
      </c>
      <c r="H36">
        <f t="shared" si="2"/>
        <v>19</v>
      </c>
      <c r="I36">
        <f t="shared" si="3"/>
        <v>37</v>
      </c>
      <c r="K36">
        <f t="shared" si="4"/>
        <v>8.3222348840060398E-2</v>
      </c>
      <c r="L36">
        <f t="shared" si="5"/>
        <v>-1.50921480874401</v>
      </c>
      <c r="M36">
        <f t="shared" si="6"/>
        <v>0.64859465060730004</v>
      </c>
      <c r="N36">
        <f t="shared" si="7"/>
        <v>1.6447888372295945</v>
      </c>
      <c r="O36">
        <f t="shared" si="8"/>
        <v>1.6447888372295945</v>
      </c>
      <c r="P36">
        <f t="shared" si="9"/>
        <v>1.8702924443136981E-2</v>
      </c>
      <c r="Q36">
        <f t="shared" si="10"/>
        <v>-0.33917248106815345</v>
      </c>
      <c r="R36">
        <f t="shared" si="11"/>
        <v>0.14576152816648089</v>
      </c>
      <c r="S36">
        <f t="shared" si="12"/>
        <v>0.36964062870588293</v>
      </c>
      <c r="U36" t="str">
        <f t="shared" si="13"/>
        <v>0.018702924443137 -0.339172481068153 0.145761528166481</v>
      </c>
    </row>
    <row r="37" spans="1:21">
      <c r="A37" s="1" t="s">
        <v>220</v>
      </c>
      <c r="H37">
        <f t="shared" si="2"/>
        <v>19</v>
      </c>
      <c r="I37">
        <f t="shared" si="3"/>
        <v>37</v>
      </c>
      <c r="K37">
        <f t="shared" si="4"/>
        <v>-0.87371413676246201</v>
      </c>
      <c r="L37">
        <f t="shared" si="5"/>
        <v>-1.2275983311098499</v>
      </c>
      <c r="M37">
        <f t="shared" si="6"/>
        <v>0.57813386685000001</v>
      </c>
      <c r="N37">
        <f t="shared" si="7"/>
        <v>1.6138812915828711</v>
      </c>
      <c r="O37">
        <f t="shared" si="8"/>
        <v>1.6138812915828711</v>
      </c>
      <c r="P37">
        <f t="shared" si="9"/>
        <v>-0.20785218825645538</v>
      </c>
      <c r="Q37">
        <f t="shared" si="10"/>
        <v>-0.29203945396447839</v>
      </c>
      <c r="R37">
        <f t="shared" si="11"/>
        <v>0.13753513222896213</v>
      </c>
      <c r="S37">
        <f t="shared" si="12"/>
        <v>0.38393422279357409</v>
      </c>
      <c r="U37" t="str">
        <f t="shared" si="13"/>
        <v>-0.207852188256455 -0.292039453964478 0.137535132228962</v>
      </c>
    </row>
    <row r="38" spans="1:21">
      <c r="A38" s="1" t="s">
        <v>221</v>
      </c>
      <c r="H38">
        <f t="shared" si="2"/>
        <v>18</v>
      </c>
      <c r="I38">
        <f t="shared" si="3"/>
        <v>37</v>
      </c>
      <c r="K38">
        <f t="shared" si="4"/>
        <v>0.72097876295617302</v>
      </c>
      <c r="L38">
        <f t="shared" si="5"/>
        <v>-0.74112911928924297</v>
      </c>
      <c r="M38">
        <f t="shared" si="6"/>
        <v>0.70613706894929995</v>
      </c>
      <c r="N38">
        <f t="shared" si="7"/>
        <v>1.2520831874266867</v>
      </c>
      <c r="O38">
        <f t="shared" si="8"/>
        <v>1.2520831874266867</v>
      </c>
      <c r="P38">
        <f t="shared" si="9"/>
        <v>0.36730168471145336</v>
      </c>
      <c r="Q38">
        <f t="shared" si="10"/>
        <v>-0.37756725730380808</v>
      </c>
      <c r="R38">
        <f t="shared" si="11"/>
        <v>0.35974060317509232</v>
      </c>
      <c r="S38">
        <f t="shared" si="12"/>
        <v>0.63787213683666344</v>
      </c>
      <c r="U38" t="str">
        <f t="shared" si="13"/>
        <v>0.367301684711453 -0.377567257303808 0.359740603175092</v>
      </c>
    </row>
    <row r="39" spans="1:21">
      <c r="A39" s="1" t="s">
        <v>222</v>
      </c>
      <c r="H39">
        <f t="shared" si="2"/>
        <v>18</v>
      </c>
      <c r="I39">
        <f t="shared" si="3"/>
        <v>37</v>
      </c>
      <c r="K39">
        <f t="shared" si="4"/>
        <v>0.68268457400131499</v>
      </c>
      <c r="L39">
        <f t="shared" si="5"/>
        <v>-0.123087146200017</v>
      </c>
      <c r="M39">
        <f t="shared" si="6"/>
        <v>1.491348935003</v>
      </c>
      <c r="N39">
        <f t="shared" si="7"/>
        <v>1.6447888372291453</v>
      </c>
      <c r="O39">
        <f t="shared" si="8"/>
        <v>1.6447888372291453</v>
      </c>
      <c r="P39">
        <f t="shared" si="9"/>
        <v>0.15342270656876772</v>
      </c>
      <c r="Q39">
        <f t="shared" si="10"/>
        <v>-2.7661915667946301E-2</v>
      </c>
      <c r="R39">
        <f t="shared" si="11"/>
        <v>0.33515740469356026</v>
      </c>
      <c r="S39">
        <f t="shared" si="12"/>
        <v>0.36964062870608488</v>
      </c>
      <c r="U39" t="str">
        <f t="shared" si="13"/>
        <v>0.153422706568768 -0.0276619156679463 0.33515740469356</v>
      </c>
    </row>
    <row r="40" spans="1:21">
      <c r="A40" s="1" t="s">
        <v>223</v>
      </c>
      <c r="H40">
        <f t="shared" si="2"/>
        <v>20</v>
      </c>
      <c r="I40">
        <f t="shared" si="3"/>
        <v>39</v>
      </c>
      <c r="K40">
        <f t="shared" si="4"/>
        <v>-1.0914755308713499E-2</v>
      </c>
      <c r="L40">
        <f t="shared" si="5"/>
        <v>-0.83495618601000099</v>
      </c>
      <c r="M40">
        <f t="shared" si="6"/>
        <v>1.3810654794999999</v>
      </c>
      <c r="N40">
        <f t="shared" si="7"/>
        <v>1.6138812915163188</v>
      </c>
      <c r="O40">
        <f t="shared" si="8"/>
        <v>1.6138812915163188</v>
      </c>
      <c r="P40">
        <f t="shared" si="9"/>
        <v>-2.5965652609067349E-3</v>
      </c>
      <c r="Q40">
        <f t="shared" si="10"/>
        <v>-0.19863186719742329</v>
      </c>
      <c r="R40">
        <f t="shared" si="11"/>
        <v>0.32854851489381487</v>
      </c>
      <c r="S40">
        <f t="shared" si="12"/>
        <v>0.38393422282523898</v>
      </c>
      <c r="U40" t="str">
        <f t="shared" si="13"/>
        <v>-0.00259656526090673 -0.198631867197423 0.328548514893815</v>
      </c>
    </row>
    <row r="41" spans="1:21">
      <c r="A41" s="1" t="s">
        <v>224</v>
      </c>
      <c r="H41">
        <f t="shared" si="2"/>
        <v>17</v>
      </c>
      <c r="I41">
        <f t="shared" si="3"/>
        <v>36</v>
      </c>
      <c r="K41">
        <f t="shared" si="4"/>
        <v>1.0969954694092301</v>
      </c>
      <c r="L41">
        <f t="shared" si="5"/>
        <v>6.2509542732125306E-2</v>
      </c>
      <c r="M41">
        <f t="shared" si="6"/>
        <v>0.60033807592040001</v>
      </c>
      <c r="N41">
        <f t="shared" si="7"/>
        <v>1.2520831874267637</v>
      </c>
      <c r="O41">
        <f t="shared" si="8"/>
        <v>1.2520831874267637</v>
      </c>
      <c r="P41">
        <f t="shared" si="9"/>
        <v>0.55886290240044245</v>
      </c>
      <c r="Q41">
        <f t="shared" si="10"/>
        <v>3.1845404519139295E-2</v>
      </c>
      <c r="R41">
        <f t="shared" si="11"/>
        <v>0.30584144500711002</v>
      </c>
      <c r="S41">
        <f t="shared" si="12"/>
        <v>0.63787213683658517</v>
      </c>
      <c r="U41" t="str">
        <f t="shared" si="13"/>
        <v>0.558862902400442 0.0318454045191393 0.30584144500711</v>
      </c>
    </row>
    <row r="42" spans="1:21">
      <c r="A42" s="1" t="s">
        <v>225</v>
      </c>
      <c r="H42">
        <f t="shared" si="2"/>
        <v>18</v>
      </c>
      <c r="I42">
        <f t="shared" si="3"/>
        <v>37</v>
      </c>
      <c r="K42">
        <f t="shared" si="4"/>
        <v>0.99410343064658802</v>
      </c>
      <c r="L42">
        <f t="shared" si="5"/>
        <v>-0.88034479368449903</v>
      </c>
      <c r="M42">
        <f t="shared" si="6"/>
        <v>0.91725908920209998</v>
      </c>
      <c r="N42">
        <f t="shared" si="7"/>
        <v>1.6138812915808229</v>
      </c>
      <c r="O42">
        <f t="shared" si="8"/>
        <v>1.6138812915808229</v>
      </c>
      <c r="P42">
        <f t="shared" si="9"/>
        <v>0.23649219432294172</v>
      </c>
      <c r="Q42">
        <f t="shared" si="10"/>
        <v>-0.20942958811017273</v>
      </c>
      <c r="R42">
        <f t="shared" si="11"/>
        <v>0.21821131290833062</v>
      </c>
      <c r="S42">
        <f t="shared" si="12"/>
        <v>0.38393422279454847</v>
      </c>
      <c r="U42" t="str">
        <f t="shared" si="13"/>
        <v>0.236492194322942 -0.209429588110173 0.218211312908331</v>
      </c>
    </row>
    <row r="43" spans="1:21">
      <c r="A43" s="1" t="s">
        <v>226</v>
      </c>
      <c r="H43">
        <f t="shared" si="2"/>
        <v>17</v>
      </c>
      <c r="I43">
        <f t="shared" si="3"/>
        <v>35</v>
      </c>
      <c r="K43">
        <f t="shared" si="4"/>
        <v>1.2042615720993299</v>
      </c>
      <c r="L43">
        <f t="shared" si="5"/>
        <v>0.20404163024949801</v>
      </c>
      <c r="M43">
        <f t="shared" si="6"/>
        <v>-0.27537862539890001</v>
      </c>
      <c r="N43">
        <f t="shared" si="7"/>
        <v>1.2520831874267022</v>
      </c>
      <c r="O43">
        <f t="shared" si="8"/>
        <v>1.2520831874267022</v>
      </c>
      <c r="P43">
        <f t="shared" si="9"/>
        <v>0.61350947766018882</v>
      </c>
      <c r="Q43">
        <f t="shared" si="10"/>
        <v>0.10394874078484478</v>
      </c>
      <c r="R43">
        <f t="shared" si="11"/>
        <v>-0.14029127935448632</v>
      </c>
      <c r="S43">
        <f t="shared" si="12"/>
        <v>0.63787213683664779</v>
      </c>
      <c r="U43" t="str">
        <f t="shared" si="13"/>
        <v>0.613509477660189 0.103948740784845 -0.140291279354486</v>
      </c>
    </row>
    <row r="44" spans="1:21">
      <c r="A44" s="1" t="s">
        <v>227</v>
      </c>
      <c r="H44">
        <f t="shared" si="2"/>
        <v>17</v>
      </c>
      <c r="I44">
        <f t="shared" si="3"/>
        <v>36</v>
      </c>
      <c r="K44">
        <f t="shared" si="4"/>
        <v>1.49196355391359</v>
      </c>
      <c r="L44">
        <f t="shared" si="5"/>
        <v>-0.68867286967574404</v>
      </c>
      <c r="M44">
        <f t="shared" si="6"/>
        <v>7.1447543284499995E-2</v>
      </c>
      <c r="N44">
        <f t="shared" si="7"/>
        <v>1.6447888372296564</v>
      </c>
      <c r="O44">
        <f t="shared" si="8"/>
        <v>1.6447888372296564</v>
      </c>
      <c r="P44">
        <f t="shared" si="9"/>
        <v>0.33529553070394447</v>
      </c>
      <c r="Q44">
        <f t="shared" si="10"/>
        <v>-0.15476848259036663</v>
      </c>
      <c r="R44">
        <f t="shared" si="11"/>
        <v>1.6056720608375485E-2</v>
      </c>
      <c r="S44">
        <f t="shared" si="12"/>
        <v>0.36964062870585512</v>
      </c>
      <c r="U44" t="str">
        <f t="shared" si="13"/>
        <v>0.335295530703944 -0.154768482590367 0.0160567206083755</v>
      </c>
    </row>
    <row r="45" spans="1:21">
      <c r="A45" s="1" t="s">
        <v>228</v>
      </c>
      <c r="H45">
        <f t="shared" si="2"/>
        <v>17</v>
      </c>
      <c r="I45">
        <f t="shared" si="3"/>
        <v>36</v>
      </c>
      <c r="K45">
        <f t="shared" si="4"/>
        <v>1.2147633899908401</v>
      </c>
      <c r="L45">
        <f t="shared" si="5"/>
        <v>-0.589195363490568</v>
      </c>
      <c r="M45">
        <f t="shared" si="6"/>
        <v>-0.8842010819353</v>
      </c>
      <c r="N45">
        <f t="shared" si="7"/>
        <v>1.6138812915813776</v>
      </c>
      <c r="O45">
        <f t="shared" si="8"/>
        <v>1.6138812915813776</v>
      </c>
      <c r="P45">
        <f t="shared" si="9"/>
        <v>0.28898608618115124</v>
      </c>
      <c r="Q45">
        <f t="shared" si="10"/>
        <v>-0.14016660651298021</v>
      </c>
      <c r="R45">
        <f t="shared" si="11"/>
        <v>-0.21034697964312912</v>
      </c>
      <c r="S45">
        <f t="shared" si="12"/>
        <v>0.38393422279428457</v>
      </c>
      <c r="U45" t="str">
        <f t="shared" si="13"/>
        <v>0.288986086181151 -0.14016660651298 -0.210346979643129</v>
      </c>
    </row>
    <row r="46" spans="1:21">
      <c r="A46" s="1" t="s">
        <v>229</v>
      </c>
      <c r="H46">
        <f t="shared" si="2"/>
        <v>17</v>
      </c>
      <c r="I46">
        <f t="shared" si="3"/>
        <v>35</v>
      </c>
      <c r="K46">
        <f t="shared" si="4"/>
        <v>1.01860704337876</v>
      </c>
      <c r="L46">
        <f t="shared" si="5"/>
        <v>0.32014521838257398</v>
      </c>
      <c r="M46">
        <f t="shared" si="6"/>
        <v>-1.2511103266300001</v>
      </c>
      <c r="N46">
        <f t="shared" si="7"/>
        <v>1.6447888372293478</v>
      </c>
      <c r="O46">
        <f t="shared" si="8"/>
        <v>1.6447888372293478</v>
      </c>
      <c r="P46">
        <f t="shared" si="9"/>
        <v>0.22891604040377919</v>
      </c>
      <c r="Q46">
        <f t="shared" si="10"/>
        <v>7.1947642835109599E-2</v>
      </c>
      <c r="R46">
        <f t="shared" si="11"/>
        <v>-0.28116752573241677</v>
      </c>
      <c r="S46">
        <f t="shared" si="12"/>
        <v>0.36964062870599385</v>
      </c>
      <c r="U46" t="str">
        <f t="shared" si="13"/>
        <v>0.228916040403779 0.0719476428351096 -0.281167525732417</v>
      </c>
    </row>
    <row r="47" spans="1:21">
      <c r="A47" s="1" t="s">
        <v>230</v>
      </c>
      <c r="H47">
        <f t="shared" si="2"/>
        <v>18</v>
      </c>
      <c r="I47">
        <f t="shared" si="3"/>
        <v>36</v>
      </c>
      <c r="K47">
        <f t="shared" si="4"/>
        <v>0.18005898958838801</v>
      </c>
      <c r="L47">
        <f t="shared" si="5"/>
        <v>0.85454791055316404</v>
      </c>
      <c r="M47">
        <f t="shared" si="6"/>
        <v>-1.357180699897</v>
      </c>
      <c r="N47">
        <f t="shared" si="7"/>
        <v>1.6138812915872345</v>
      </c>
      <c r="O47">
        <f t="shared" si="8"/>
        <v>1.6138812915872345</v>
      </c>
      <c r="P47">
        <f t="shared" si="9"/>
        <v>4.2835125845130016E-2</v>
      </c>
      <c r="Q47">
        <f t="shared" si="10"/>
        <v>0.20329263966723007</v>
      </c>
      <c r="R47">
        <f t="shared" si="11"/>
        <v>-0.32286644619946681</v>
      </c>
      <c r="S47">
        <f t="shared" si="12"/>
        <v>0.38393422279149791</v>
      </c>
      <c r="U47" t="str">
        <f t="shared" si="13"/>
        <v>0.04283512584513 0.20329263966723 -0.322866446199467</v>
      </c>
    </row>
    <row r="48" spans="1:21">
      <c r="A48" s="1" t="s">
        <v>231</v>
      </c>
      <c r="H48">
        <f t="shared" si="2"/>
        <v>18</v>
      </c>
      <c r="I48">
        <f t="shared" si="3"/>
        <v>35</v>
      </c>
      <c r="K48">
        <f t="shared" si="4"/>
        <v>0.283148212285601</v>
      </c>
      <c r="L48">
        <f t="shared" si="5"/>
        <v>1.19808652791246</v>
      </c>
      <c r="M48">
        <f t="shared" si="6"/>
        <v>0.22831572383650001</v>
      </c>
      <c r="N48">
        <f t="shared" si="7"/>
        <v>1.2520831874267981</v>
      </c>
      <c r="O48">
        <f t="shared" si="8"/>
        <v>1.2520831874267981</v>
      </c>
      <c r="P48">
        <f t="shared" si="9"/>
        <v>0.14424948519854214</v>
      </c>
      <c r="Q48">
        <f t="shared" si="10"/>
        <v>0.61036360950201118</v>
      </c>
      <c r="R48">
        <f t="shared" si="11"/>
        <v>0.11631514590997284</v>
      </c>
      <c r="S48">
        <f t="shared" si="12"/>
        <v>0.63787213683654997</v>
      </c>
      <c r="U48" t="str">
        <f t="shared" si="13"/>
        <v>0.144249485198542 0.610363609502011 0.116315145909973</v>
      </c>
    </row>
    <row r="49" spans="1:21">
      <c r="A49" s="1" t="s">
        <v>232</v>
      </c>
      <c r="H49">
        <f t="shared" si="2"/>
        <v>19</v>
      </c>
      <c r="I49">
        <f t="shared" si="3"/>
        <v>35</v>
      </c>
      <c r="K49">
        <f t="shared" si="4"/>
        <v>-0.68008345751860699</v>
      </c>
      <c r="L49">
        <f t="shared" si="5"/>
        <v>1.4556808947438</v>
      </c>
      <c r="M49">
        <f t="shared" si="6"/>
        <v>0.1519619913603</v>
      </c>
      <c r="N49">
        <f t="shared" si="7"/>
        <v>1.6138812915858345</v>
      </c>
      <c r="O49">
        <f t="shared" si="8"/>
        <v>1.6138812915858345</v>
      </c>
      <c r="P49">
        <f t="shared" si="9"/>
        <v>-0.1617884258634936</v>
      </c>
      <c r="Q49">
        <f t="shared" si="10"/>
        <v>0.34629914595991734</v>
      </c>
      <c r="R49">
        <f t="shared" si="11"/>
        <v>3.6150991619425019E-2</v>
      </c>
      <c r="S49">
        <f t="shared" si="12"/>
        <v>0.38393422279216405</v>
      </c>
      <c r="U49" t="str">
        <f t="shared" si="13"/>
        <v>-0.161788425863494 0.346299145959917 0.036150991619425</v>
      </c>
    </row>
    <row r="50" spans="1:21">
      <c r="A50" s="1" t="s">
        <v>233</v>
      </c>
      <c r="H50">
        <f t="shared" si="2"/>
        <v>19</v>
      </c>
      <c r="I50">
        <f t="shared" si="3"/>
        <v>37</v>
      </c>
      <c r="K50">
        <f t="shared" si="4"/>
        <v>-0.20013459685777901</v>
      </c>
      <c r="L50">
        <f t="shared" si="5"/>
        <v>0.25291577837377699</v>
      </c>
      <c r="M50">
        <f t="shared" si="6"/>
        <v>1.209831418184</v>
      </c>
      <c r="N50">
        <f t="shared" si="7"/>
        <v>1.2520831874260383</v>
      </c>
      <c r="O50">
        <f t="shared" si="8"/>
        <v>1.2520831874260383</v>
      </c>
      <c r="P50">
        <f t="shared" si="9"/>
        <v>-0.10195830775044963</v>
      </c>
      <c r="Q50">
        <f t="shared" si="10"/>
        <v>0.12884761141374723</v>
      </c>
      <c r="R50">
        <f t="shared" si="11"/>
        <v>0.61634702844018863</v>
      </c>
      <c r="S50">
        <f t="shared" si="12"/>
        <v>0.63787213683732424</v>
      </c>
      <c r="U50" t="str">
        <f t="shared" si="13"/>
        <v>-0.10195830775045 0.128847611413747 0.616347028440189</v>
      </c>
    </row>
    <row r="51" spans="1:21">
      <c r="A51" s="1" t="s">
        <v>234</v>
      </c>
      <c r="H51">
        <f t="shared" si="2"/>
        <v>18</v>
      </c>
      <c r="I51">
        <f t="shared" si="3"/>
        <v>35</v>
      </c>
      <c r="K51">
        <f t="shared" si="4"/>
        <v>-1.09534578895642</v>
      </c>
      <c r="L51">
        <f t="shared" si="5"/>
        <v>0.64353984268592002</v>
      </c>
      <c r="M51">
        <f t="shared" si="6"/>
        <v>0.9953325558992</v>
      </c>
      <c r="N51">
        <f t="shared" si="7"/>
        <v>1.6138812915891971</v>
      </c>
      <c r="O51">
        <f t="shared" si="8"/>
        <v>1.6138812915891971</v>
      </c>
      <c r="P51">
        <f t="shared" si="9"/>
        <v>-0.26057724094179929</v>
      </c>
      <c r="Q51">
        <f t="shared" si="10"/>
        <v>0.15309488413059344</v>
      </c>
      <c r="R51">
        <f t="shared" si="11"/>
        <v>0.23678459702014867</v>
      </c>
      <c r="S51">
        <f t="shared" si="12"/>
        <v>0.38393422279056411</v>
      </c>
      <c r="U51" t="str">
        <f t="shared" si="13"/>
        <v>-0.260577240941799 0.153094884130593 0.236784597020149</v>
      </c>
    </row>
    <row r="52" spans="1:21">
      <c r="A52" s="1" t="s">
        <v>235</v>
      </c>
      <c r="H52">
        <f t="shared" si="2"/>
        <v>19</v>
      </c>
      <c r="I52">
        <f t="shared" si="3"/>
        <v>37</v>
      </c>
      <c r="K52">
        <f t="shared" si="4"/>
        <v>-0.89453896294983204</v>
      </c>
      <c r="L52">
        <f t="shared" si="5"/>
        <v>0.51212539118752098</v>
      </c>
      <c r="M52">
        <f t="shared" si="6"/>
        <v>0.71080231830130003</v>
      </c>
      <c r="N52">
        <f t="shared" si="7"/>
        <v>1.2520831874267919</v>
      </c>
      <c r="O52">
        <f t="shared" si="8"/>
        <v>1.2520831874267919</v>
      </c>
      <c r="P52">
        <f t="shared" si="9"/>
        <v>-0.4557217008504309</v>
      </c>
      <c r="Q52">
        <f t="shared" si="10"/>
        <v>0.26090160852362809</v>
      </c>
      <c r="R52">
        <f t="shared" si="11"/>
        <v>0.36211730833558392</v>
      </c>
      <c r="S52">
        <f t="shared" si="12"/>
        <v>0.6378721368365563</v>
      </c>
      <c r="U52" t="str">
        <f t="shared" si="13"/>
        <v>-0.455721700850431 0.260901608523628 0.362117308335584</v>
      </c>
    </row>
    <row r="53" spans="1:21">
      <c r="A53" s="1" t="s">
        <v>236</v>
      </c>
      <c r="H53">
        <f t="shared" si="2"/>
        <v>19</v>
      </c>
      <c r="I53">
        <f t="shared" si="3"/>
        <v>36</v>
      </c>
      <c r="K53">
        <f t="shared" si="4"/>
        <v>-0.82014201655415697</v>
      </c>
      <c r="L53">
        <f t="shared" si="5"/>
        <v>1.3741017365541399</v>
      </c>
      <c r="M53">
        <f t="shared" si="6"/>
        <v>0.2093425747571</v>
      </c>
      <c r="N53">
        <f t="shared" si="7"/>
        <v>1.6138812915839114</v>
      </c>
      <c r="O53">
        <f t="shared" si="8"/>
        <v>1.6138812915839114</v>
      </c>
      <c r="P53">
        <f t="shared" si="9"/>
        <v>-0.19510765094540233</v>
      </c>
      <c r="Q53">
        <f t="shared" si="10"/>
        <v>0.32689187551382187</v>
      </c>
      <c r="R53">
        <f t="shared" si="11"/>
        <v>4.9801543122163595E-2</v>
      </c>
      <c r="S53">
        <f t="shared" si="12"/>
        <v>0.38393422279307909</v>
      </c>
      <c r="U53" t="str">
        <f t="shared" si="13"/>
        <v>-0.195107650945402 0.326891875513822 0.0498015431221636</v>
      </c>
    </row>
    <row r="54" spans="1:21">
      <c r="A54" s="1" t="s">
        <v>237</v>
      </c>
      <c r="H54">
        <f t="shared" si="2"/>
        <v>18</v>
      </c>
      <c r="I54">
        <f t="shared" si="3"/>
        <v>35</v>
      </c>
      <c r="K54">
        <f t="shared" si="4"/>
        <v>0.26831273298923403</v>
      </c>
      <c r="L54">
        <f t="shared" si="5"/>
        <v>1.56553221185549</v>
      </c>
      <c r="M54">
        <f t="shared" si="6"/>
        <v>0.28588458209399997</v>
      </c>
      <c r="N54">
        <f t="shared" si="7"/>
        <v>1.6138812915826106</v>
      </c>
      <c r="O54">
        <f t="shared" si="8"/>
        <v>1.6138812915826106</v>
      </c>
      <c r="P54">
        <f t="shared" si="9"/>
        <v>6.3830246464320894E-2</v>
      </c>
      <c r="Q54">
        <f t="shared" si="10"/>
        <v>0.37243222048123581</v>
      </c>
      <c r="R54">
        <f t="shared" si="11"/>
        <v>6.8010500776873678E-2</v>
      </c>
      <c r="S54">
        <f t="shared" si="12"/>
        <v>0.38393422279369799</v>
      </c>
      <c r="U54" t="str">
        <f t="shared" si="13"/>
        <v>0.0638302464643209 0.372432220481236 0.0680105007768737</v>
      </c>
    </row>
    <row r="55" spans="1:21">
      <c r="A55" s="1" t="s">
        <v>238</v>
      </c>
      <c r="H55">
        <f t="shared" si="2"/>
        <v>18</v>
      </c>
      <c r="I55">
        <f t="shared" si="3"/>
        <v>36</v>
      </c>
      <c r="K55">
        <f t="shared" si="4"/>
        <v>0.66581099102275298</v>
      </c>
      <c r="L55">
        <f t="shared" si="5"/>
        <v>0.95328085821424202</v>
      </c>
      <c r="M55">
        <f t="shared" si="6"/>
        <v>1.119180125332</v>
      </c>
      <c r="N55">
        <f t="shared" si="7"/>
        <v>1.6138812915894816</v>
      </c>
      <c r="O55">
        <f t="shared" si="8"/>
        <v>1.6138812915894816</v>
      </c>
      <c r="P55">
        <f t="shared" si="9"/>
        <v>0.15839307803852351</v>
      </c>
      <c r="Q55">
        <f t="shared" si="10"/>
        <v>0.2267807101469119</v>
      </c>
      <c r="R55">
        <f t="shared" si="11"/>
        <v>0.26624730940318475</v>
      </c>
      <c r="S55">
        <f t="shared" si="12"/>
        <v>0.38393422279042888</v>
      </c>
      <c r="U55" t="str">
        <f t="shared" si="13"/>
        <v>0.158393078038524 0.226780710146912 0.266247309403185</v>
      </c>
    </row>
    <row r="56" spans="1:21">
      <c r="A56" s="1" t="s">
        <v>239</v>
      </c>
      <c r="H56">
        <f t="shared" si="2"/>
        <v>19</v>
      </c>
      <c r="I56">
        <f t="shared" si="3"/>
        <v>38</v>
      </c>
      <c r="K56">
        <f t="shared" si="4"/>
        <v>-0.12045981327887199</v>
      </c>
      <c r="L56">
        <f t="shared" si="5"/>
        <v>-0.71673761412711201</v>
      </c>
      <c r="M56">
        <f t="shared" si="6"/>
        <v>1.4409682332380001</v>
      </c>
      <c r="N56">
        <f t="shared" si="7"/>
        <v>1.6138812915827634</v>
      </c>
      <c r="O56">
        <f t="shared" si="8"/>
        <v>1.6138812915827634</v>
      </c>
      <c r="P56">
        <f t="shared" si="9"/>
        <v>-2.8656782274074217E-2</v>
      </c>
      <c r="Q56">
        <f t="shared" si="10"/>
        <v>-0.17050826492757454</v>
      </c>
      <c r="R56">
        <f t="shared" si="11"/>
        <v>0.34279907796438053</v>
      </c>
      <c r="S56">
        <f t="shared" si="12"/>
        <v>0.38393422279362527</v>
      </c>
      <c r="U56" t="str">
        <f t="shared" si="13"/>
        <v>-0.0286567822740742 -0.170508264927575 0.342799077964381</v>
      </c>
    </row>
    <row r="57" spans="1:21">
      <c r="A57" s="1" t="s">
        <v>240</v>
      </c>
      <c r="H57">
        <f t="shared" si="2"/>
        <v>18</v>
      </c>
      <c r="I57">
        <f t="shared" si="3"/>
        <v>37</v>
      </c>
      <c r="K57">
        <f t="shared" si="4"/>
        <v>0.85404487161479103</v>
      </c>
      <c r="L57">
        <f t="shared" si="5"/>
        <v>-0.96192395187320301</v>
      </c>
      <c r="M57">
        <f t="shared" si="6"/>
        <v>0.97463967260380002</v>
      </c>
      <c r="N57">
        <f t="shared" si="7"/>
        <v>1.6138812915862579</v>
      </c>
      <c r="O57">
        <f t="shared" si="8"/>
        <v>1.6138812915862579</v>
      </c>
      <c r="P57">
        <f t="shared" si="9"/>
        <v>0.20317296924026026</v>
      </c>
      <c r="Q57">
        <f t="shared" si="10"/>
        <v>-0.22883685855507821</v>
      </c>
      <c r="R57">
        <f t="shared" si="11"/>
        <v>0.23186186440984152</v>
      </c>
      <c r="S57">
        <f t="shared" si="12"/>
        <v>0.38393422279196254</v>
      </c>
      <c r="U57" t="str">
        <f t="shared" si="13"/>
        <v>0.20317296924026 -0.228836858555078 0.231861864409842</v>
      </c>
    </row>
    <row r="58" spans="1:21">
      <c r="A58" s="1" t="s">
        <v>241</v>
      </c>
      <c r="H58">
        <f t="shared" si="2"/>
        <v>17</v>
      </c>
      <c r="I58">
        <f t="shared" si="3"/>
        <v>36</v>
      </c>
      <c r="K58">
        <f t="shared" si="4"/>
        <v>1.39980537776848</v>
      </c>
      <c r="L58">
        <f t="shared" si="5"/>
        <v>-1.3261591360419E-2</v>
      </c>
      <c r="M58">
        <f t="shared" si="6"/>
        <v>0.80310762535390001</v>
      </c>
      <c r="N58">
        <f t="shared" si="7"/>
        <v>1.6138812915876273</v>
      </c>
      <c r="O58">
        <f t="shared" si="8"/>
        <v>1.6138812915876273</v>
      </c>
      <c r="P58">
        <f t="shared" si="9"/>
        <v>0.3330066421700375</v>
      </c>
      <c r="Q58">
        <f t="shared" si="10"/>
        <v>-3.1548657255514026E-3</v>
      </c>
      <c r="R58">
        <f t="shared" si="11"/>
        <v>0.19105525515739791</v>
      </c>
      <c r="S58">
        <f t="shared" si="12"/>
        <v>0.38393422279131106</v>
      </c>
      <c r="U58" t="str">
        <f t="shared" si="13"/>
        <v>0.333006642170038 -0.0031548657255514 0.191055255157398</v>
      </c>
    </row>
    <row r="59" spans="1:21">
      <c r="A59" s="1" t="s">
        <v>242</v>
      </c>
      <c r="H59">
        <f t="shared" si="2"/>
        <v>17</v>
      </c>
      <c r="I59">
        <f t="shared" si="3"/>
        <v>34</v>
      </c>
      <c r="K59">
        <f t="shared" si="4"/>
        <v>1.26078410778266</v>
      </c>
      <c r="L59">
        <f t="shared" si="5"/>
        <v>1.0075195282246701</v>
      </c>
      <c r="M59">
        <f t="shared" si="6"/>
        <v>0.3172666904732</v>
      </c>
      <c r="N59">
        <f t="shared" si="7"/>
        <v>1.6447888372296295</v>
      </c>
      <c r="O59">
        <f t="shared" si="8"/>
        <v>1.6447888372296295</v>
      </c>
      <c r="P59">
        <f t="shared" si="9"/>
        <v>0.28334155711325798</v>
      </c>
      <c r="Q59">
        <f t="shared" si="10"/>
        <v>0.22642429436333292</v>
      </c>
      <c r="R59">
        <f t="shared" si="11"/>
        <v>7.1300738599048896E-2</v>
      </c>
      <c r="S59">
        <f t="shared" si="12"/>
        <v>0.36964062870586717</v>
      </c>
      <c r="U59" t="str">
        <f t="shared" si="13"/>
        <v>0.283341557113258 0.226424294363333 0.0713007385990489</v>
      </c>
    </row>
    <row r="60" spans="1:21">
      <c r="A60" s="1" t="s">
        <v>243</v>
      </c>
      <c r="H60">
        <f t="shared" si="2"/>
        <v>18</v>
      </c>
      <c r="I60">
        <f t="shared" si="3"/>
        <v>36</v>
      </c>
      <c r="K60">
        <f t="shared" si="4"/>
        <v>0.76259923538861896</v>
      </c>
      <c r="L60">
        <f t="shared" si="5"/>
        <v>0.818230329032266</v>
      </c>
      <c r="M60">
        <f t="shared" si="6"/>
        <v>1.163423550628</v>
      </c>
      <c r="N60">
        <f t="shared" si="7"/>
        <v>1.6138812915823206</v>
      </c>
      <c r="O60">
        <f t="shared" si="8"/>
        <v>1.6138812915823206</v>
      </c>
      <c r="P60">
        <f t="shared" si="9"/>
        <v>0.18141851341187598</v>
      </c>
      <c r="Q60">
        <f t="shared" si="10"/>
        <v>0.1946528701224019</v>
      </c>
      <c r="R60">
        <f t="shared" si="11"/>
        <v>0.27677259722892211</v>
      </c>
      <c r="S60">
        <f t="shared" si="12"/>
        <v>0.38393422279383588</v>
      </c>
      <c r="U60" t="str">
        <f t="shared" si="13"/>
        <v>0.181418513411876 0.194652870122402 0.276772597228922</v>
      </c>
    </row>
    <row r="61" spans="1:21">
      <c r="A61" s="1" t="s">
        <v>244</v>
      </c>
      <c r="H61">
        <f t="shared" si="2"/>
        <v>17</v>
      </c>
      <c r="I61">
        <f t="shared" si="3"/>
        <v>35</v>
      </c>
      <c r="K61">
        <f t="shared" si="4"/>
        <v>1.45728065241571</v>
      </c>
      <c r="L61">
        <f t="shared" si="5"/>
        <v>9.9144534823364994E-2</v>
      </c>
      <c r="M61">
        <f t="shared" si="6"/>
        <v>0.68637911143849994</v>
      </c>
      <c r="N61">
        <f t="shared" si="7"/>
        <v>1.6138812915792795</v>
      </c>
      <c r="O61">
        <f t="shared" si="8"/>
        <v>1.6138812915792795</v>
      </c>
      <c r="P61">
        <f t="shared" si="9"/>
        <v>0.34667972024901794</v>
      </c>
      <c r="Q61">
        <f t="shared" si="10"/>
        <v>2.3585984991845114E-2</v>
      </c>
      <c r="R61">
        <f t="shared" si="11"/>
        <v>0.16328613019312149</v>
      </c>
      <c r="S61">
        <f t="shared" si="12"/>
        <v>0.38393422279528289</v>
      </c>
      <c r="U61" t="str">
        <f t="shared" si="13"/>
        <v>0.346679720249018 0.0235859849918451 0.163286130193121</v>
      </c>
    </row>
    <row r="62" spans="1:21">
      <c r="A62" s="1" t="s">
        <v>245</v>
      </c>
      <c r="H62">
        <f t="shared" si="2"/>
        <v>17</v>
      </c>
      <c r="I62">
        <f t="shared" si="3"/>
        <v>35</v>
      </c>
      <c r="K62">
        <f t="shared" si="4"/>
        <v>1.09534578895642</v>
      </c>
      <c r="L62">
        <f t="shared" si="5"/>
        <v>-0.64353984268592002</v>
      </c>
      <c r="M62">
        <f t="shared" si="6"/>
        <v>-0.9953325558992</v>
      </c>
      <c r="N62">
        <f t="shared" si="7"/>
        <v>1.6138812915891971</v>
      </c>
      <c r="O62">
        <f t="shared" si="8"/>
        <v>1.6138812915891971</v>
      </c>
      <c r="P62">
        <f t="shared" si="9"/>
        <v>0.26057724094179929</v>
      </c>
      <c r="Q62">
        <f t="shared" si="10"/>
        <v>-0.15309488413059344</v>
      </c>
      <c r="R62">
        <f t="shared" si="11"/>
        <v>-0.23678459702014867</v>
      </c>
      <c r="S62">
        <f t="shared" si="12"/>
        <v>0.38393422279056411</v>
      </c>
      <c r="U62" t="str">
        <f t="shared" si="13"/>
        <v>0.260577240941799 -0.153094884130593 -0.236784597020149</v>
      </c>
    </row>
    <row r="63" spans="1:21">
      <c r="A63" s="1" t="s">
        <v>463</v>
      </c>
      <c r="H63">
        <f t="shared" si="2"/>
        <v>19</v>
      </c>
      <c r="I63">
        <f t="shared" si="3"/>
        <v>38</v>
      </c>
      <c r="K63">
        <f t="shared" si="4"/>
        <v>-0.76259923538861896</v>
      </c>
      <c r="L63">
        <f t="shared" si="5"/>
        <v>-0.818230329032266</v>
      </c>
      <c r="M63">
        <f t="shared" si="6"/>
        <v>-1.163423550628</v>
      </c>
      <c r="N63">
        <f t="shared" si="7"/>
        <v>1.6138812915823206</v>
      </c>
      <c r="O63">
        <f t="shared" si="8"/>
        <v>1.6138812915823206</v>
      </c>
      <c r="P63">
        <f t="shared" si="9"/>
        <v>-0.18141851341187598</v>
      </c>
      <c r="Q63">
        <f t="shared" si="10"/>
        <v>-0.1946528701224019</v>
      </c>
      <c r="R63">
        <f t="shared" si="11"/>
        <v>-0.27677259722892211</v>
      </c>
      <c r="S63">
        <f t="shared" si="12"/>
        <v>0.38393422279383588</v>
      </c>
      <c r="U63" t="str">
        <f t="shared" si="13"/>
        <v>-0.181418513411876 -0.194652870122402 -0.276772597228922</v>
      </c>
    </row>
    <row r="64" spans="1:21">
      <c r="A64" s="1" t="s">
        <v>246</v>
      </c>
      <c r="H64">
        <f t="shared" si="2"/>
        <v>18</v>
      </c>
      <c r="I64">
        <f t="shared" si="3"/>
        <v>37</v>
      </c>
      <c r="K64">
        <f t="shared" si="4"/>
        <v>-1.5489375462019399</v>
      </c>
      <c r="L64">
        <f t="shared" si="5"/>
        <v>-0.18351060959600801</v>
      </c>
      <c r="M64">
        <f t="shared" si="6"/>
        <v>0.41440216875399999</v>
      </c>
      <c r="N64">
        <f t="shared" si="7"/>
        <v>1.6138812915875826</v>
      </c>
      <c r="O64">
        <f t="shared" si="8"/>
        <v>1.6138812915875826</v>
      </c>
      <c r="P64">
        <f t="shared" si="9"/>
        <v>-0.36848443318179602</v>
      </c>
      <c r="Q64">
        <f t="shared" si="10"/>
        <v>-4.3656248843370042E-2</v>
      </c>
      <c r="R64">
        <f t="shared" si="11"/>
        <v>9.8584186713695024E-2</v>
      </c>
      <c r="S64">
        <f t="shared" si="12"/>
        <v>0.38393422279133232</v>
      </c>
      <c r="U64" t="str">
        <f t="shared" si="13"/>
        <v>-0.368484433181796 -0.04365624884337 0.098584186713695</v>
      </c>
    </row>
    <row r="65" spans="1:21">
      <c r="A65" s="1" t="s">
        <v>247</v>
      </c>
      <c r="H65">
        <f t="shared" si="2"/>
        <v>19</v>
      </c>
      <c r="I65">
        <f t="shared" si="3"/>
        <v>38</v>
      </c>
      <c r="K65">
        <f t="shared" si="4"/>
        <v>-0.70127630554605302</v>
      </c>
      <c r="L65">
        <f t="shared" si="5"/>
        <v>-0.90586680393296604</v>
      </c>
      <c r="M65">
        <f t="shared" si="6"/>
        <v>0.50530108356150005</v>
      </c>
      <c r="N65">
        <f t="shared" si="7"/>
        <v>1.2520831874266478</v>
      </c>
      <c r="O65">
        <f t="shared" si="8"/>
        <v>1.2520831874266478</v>
      </c>
      <c r="P65">
        <f t="shared" si="9"/>
        <v>-0.35726429363769069</v>
      </c>
      <c r="Q65">
        <f t="shared" si="10"/>
        <v>-0.46149265457492405</v>
      </c>
      <c r="R65">
        <f t="shared" si="11"/>
        <v>0.25742497395857594</v>
      </c>
      <c r="S65">
        <f t="shared" si="12"/>
        <v>0.63787213683670319</v>
      </c>
      <c r="U65" t="str">
        <f t="shared" si="13"/>
        <v>-0.357264293637691 -0.461492654574924 0.257424973958576</v>
      </c>
    </row>
    <row r="66" spans="1:21">
      <c r="A66" s="1" t="s">
        <v>464</v>
      </c>
      <c r="H66">
        <f t="shared" si="2"/>
        <v>19</v>
      </c>
      <c r="I66">
        <f t="shared" si="3"/>
        <v>37</v>
      </c>
      <c r="K66">
        <f t="shared" si="4"/>
        <v>-0.42257625201439802</v>
      </c>
      <c r="L66">
        <f t="shared" si="5"/>
        <v>-1.5428878088656499</v>
      </c>
      <c r="M66">
        <f t="shared" si="6"/>
        <v>-0.2133994934773</v>
      </c>
      <c r="N66">
        <f t="shared" si="7"/>
        <v>1.6138812915853353</v>
      </c>
      <c r="O66">
        <f t="shared" si="8"/>
        <v>1.6138812915853353</v>
      </c>
      <c r="P66">
        <f t="shared" si="9"/>
        <v>-0.10052875991164266</v>
      </c>
      <c r="Q66">
        <f t="shared" si="10"/>
        <v>-0.36704523117113219</v>
      </c>
      <c r="R66">
        <f t="shared" si="11"/>
        <v>-5.07666636323773E-2</v>
      </c>
      <c r="S66">
        <f t="shared" si="12"/>
        <v>0.38393422279240169</v>
      </c>
      <c r="U66" t="str">
        <f t="shared" si="13"/>
        <v>-0.100528759911643 -0.367045231171132 -0.0507666636323773</v>
      </c>
    </row>
    <row r="67" spans="1:21">
      <c r="A67" s="1" t="s">
        <v>248</v>
      </c>
      <c r="H67">
        <f t="shared" si="2"/>
        <v>18</v>
      </c>
      <c r="I67">
        <f t="shared" si="3"/>
        <v>37</v>
      </c>
      <c r="K67">
        <f t="shared" si="4"/>
        <v>0.89453896294983204</v>
      </c>
      <c r="L67">
        <f t="shared" si="5"/>
        <v>-0.51212539118752198</v>
      </c>
      <c r="M67">
        <f t="shared" si="6"/>
        <v>-0.71080231830130003</v>
      </c>
      <c r="N67">
        <f t="shared" si="7"/>
        <v>1.2520831874267924</v>
      </c>
      <c r="O67">
        <f t="shared" si="8"/>
        <v>1.2520831874267924</v>
      </c>
      <c r="P67">
        <f t="shared" si="9"/>
        <v>0.45572170085043046</v>
      </c>
      <c r="Q67">
        <f t="shared" si="10"/>
        <v>-0.26090160852362837</v>
      </c>
      <c r="R67">
        <f t="shared" si="11"/>
        <v>-0.36211730833558359</v>
      </c>
      <c r="S67">
        <f t="shared" si="12"/>
        <v>0.63787213683655597</v>
      </c>
      <c r="U67" t="str">
        <f t="shared" si="13"/>
        <v>0.45572170085043 -0.260901608523628 -0.362117308335584</v>
      </c>
    </row>
    <row r="68" spans="1:21">
      <c r="A68" s="1" t="s">
        <v>249</v>
      </c>
      <c r="H68">
        <f t="shared" si="2"/>
        <v>17</v>
      </c>
      <c r="I68">
        <f t="shared" si="3"/>
        <v>35</v>
      </c>
      <c r="K68">
        <f t="shared" si="4"/>
        <v>1.5489375462019399</v>
      </c>
      <c r="L68">
        <f t="shared" si="5"/>
        <v>0.18351060959600801</v>
      </c>
      <c r="M68">
        <f t="shared" si="6"/>
        <v>-0.41440216875399999</v>
      </c>
      <c r="N68">
        <f t="shared" si="7"/>
        <v>1.6138812915875826</v>
      </c>
      <c r="O68">
        <f t="shared" si="8"/>
        <v>1.6138812915875826</v>
      </c>
      <c r="P68">
        <f t="shared" si="9"/>
        <v>0.36848443318179602</v>
      </c>
      <c r="Q68">
        <f t="shared" si="10"/>
        <v>4.3656248843370042E-2</v>
      </c>
      <c r="R68">
        <f t="shared" si="11"/>
        <v>-9.8584186713695024E-2</v>
      </c>
      <c r="S68">
        <f t="shared" si="12"/>
        <v>0.38393422279133232</v>
      </c>
      <c r="U68" t="str">
        <f t="shared" si="13"/>
        <v>0.368484433181796 0.04365624884337 -0.098584186713695</v>
      </c>
    </row>
    <row r="69" spans="1:21">
      <c r="A69" s="1" t="s">
        <v>250</v>
      </c>
      <c r="H69">
        <f t="shared" si="2"/>
        <v>18</v>
      </c>
      <c r="I69">
        <f t="shared" si="3"/>
        <v>37</v>
      </c>
      <c r="K69">
        <f t="shared" si="4"/>
        <v>-1.2042615720993299</v>
      </c>
      <c r="L69">
        <f t="shared" si="5"/>
        <v>-0.20404163024949801</v>
      </c>
      <c r="M69">
        <f t="shared" si="6"/>
        <v>0.27537862539890001</v>
      </c>
      <c r="N69">
        <f t="shared" si="7"/>
        <v>1.2520831874267022</v>
      </c>
      <c r="O69">
        <f t="shared" si="8"/>
        <v>1.2520831874267022</v>
      </c>
      <c r="P69">
        <f t="shared" si="9"/>
        <v>-0.61350947766018882</v>
      </c>
      <c r="Q69">
        <f t="shared" si="10"/>
        <v>-0.10394874078484478</v>
      </c>
      <c r="R69">
        <f t="shared" si="11"/>
        <v>0.14029127935448632</v>
      </c>
      <c r="S69">
        <f t="shared" si="12"/>
        <v>0.63787213683664779</v>
      </c>
      <c r="U69" t="str">
        <f t="shared" si="13"/>
        <v>-0.613509477660189 -0.103948740784845 0.140291279354486</v>
      </c>
    </row>
    <row r="70" spans="1:21">
      <c r="A70" s="1" t="s">
        <v>251</v>
      </c>
      <c r="H70">
        <f t="shared" si="2"/>
        <v>17</v>
      </c>
      <c r="I70">
        <f t="shared" si="3"/>
        <v>35</v>
      </c>
      <c r="K70">
        <f t="shared" si="4"/>
        <v>-0.98325919473979995</v>
      </c>
      <c r="L70">
        <f t="shared" si="5"/>
        <v>-1.1093797592277601</v>
      </c>
      <c r="M70">
        <f t="shared" si="6"/>
        <v>0.63803662051239995</v>
      </c>
      <c r="N70">
        <f t="shared" si="7"/>
        <v>1.6138812915885379</v>
      </c>
      <c r="O70">
        <f t="shared" si="8"/>
        <v>1.6138812915885379</v>
      </c>
      <c r="P70">
        <f t="shared" si="9"/>
        <v>-0.23391240526918233</v>
      </c>
      <c r="Q70">
        <f t="shared" si="10"/>
        <v>-0.26391585171657883</v>
      </c>
      <c r="R70">
        <f t="shared" si="11"/>
        <v>0.15178569532052089</v>
      </c>
      <c r="S70">
        <f t="shared" si="12"/>
        <v>0.38393422279087785</v>
      </c>
      <c r="U70" t="str">
        <f t="shared" si="13"/>
        <v>-0.233912405269182 -0.263915851716579 0.151785695320521</v>
      </c>
    </row>
    <row r="71" spans="1:21">
      <c r="A71" s="1" t="s">
        <v>252</v>
      </c>
      <c r="H71">
        <f t="shared" si="2"/>
        <v>18</v>
      </c>
      <c r="I71">
        <f t="shared" si="3"/>
        <v>36</v>
      </c>
      <c r="K71">
        <f t="shared" si="4"/>
        <v>0.59585376072057705</v>
      </c>
      <c r="L71">
        <f t="shared" si="5"/>
        <v>-1.09627303957446</v>
      </c>
      <c r="M71">
        <f t="shared" si="6"/>
        <v>-0.1041922587026</v>
      </c>
      <c r="N71">
        <f t="shared" si="7"/>
        <v>1.2520831874265501</v>
      </c>
      <c r="O71">
        <f t="shared" si="8"/>
        <v>1.2520831874265501</v>
      </c>
      <c r="P71">
        <f t="shared" si="9"/>
        <v>0.30355691651308564</v>
      </c>
      <c r="Q71">
        <f t="shared" si="10"/>
        <v>-0.55849486146938543</v>
      </c>
      <c r="R71">
        <f t="shared" si="11"/>
        <v>-5.3080609473784811E-2</v>
      </c>
      <c r="S71">
        <f t="shared" si="12"/>
        <v>0.63787213683680288</v>
      </c>
      <c r="U71" t="str">
        <f t="shared" si="13"/>
        <v>0.303556916513086 -0.558494861469385 -0.0530806094737848</v>
      </c>
    </row>
    <row r="72" spans="1:21">
      <c r="A72" s="1" t="s">
        <v>253</v>
      </c>
      <c r="H72">
        <f t="shared" si="2"/>
        <v>18</v>
      </c>
      <c r="I72">
        <f t="shared" si="3"/>
        <v>34</v>
      </c>
      <c r="K72">
        <f t="shared" si="4"/>
        <v>0.93450425434225504</v>
      </c>
      <c r="L72">
        <f t="shared" si="5"/>
        <v>-1.0181550901059999</v>
      </c>
      <c r="M72">
        <f t="shared" si="6"/>
        <v>0.83347155586010002</v>
      </c>
      <c r="N72">
        <f t="shared" si="7"/>
        <v>1.6138812915826202</v>
      </c>
      <c r="O72">
        <f t="shared" si="8"/>
        <v>1.6138812915826202</v>
      </c>
      <c r="P72">
        <f t="shared" si="9"/>
        <v>0.22231385075196902</v>
      </c>
      <c r="Q72">
        <f t="shared" si="10"/>
        <v>-0.24221396284974417</v>
      </c>
      <c r="R72">
        <f t="shared" si="11"/>
        <v>0.19827868114512812</v>
      </c>
      <c r="S72">
        <f t="shared" si="12"/>
        <v>0.38393422279369338</v>
      </c>
      <c r="U72" t="str">
        <f t="shared" si="13"/>
        <v>0.222313850751969 -0.242213962849744 0.198278681145128</v>
      </c>
    </row>
    <row r="73" spans="1:21">
      <c r="A73" s="1" t="s">
        <v>465</v>
      </c>
      <c r="H73">
        <f t="shared" si="2"/>
        <v>19</v>
      </c>
      <c r="I73">
        <f t="shared" si="3"/>
        <v>37</v>
      </c>
      <c r="K73">
        <f t="shared" si="4"/>
        <v>-0.26831273298923303</v>
      </c>
      <c r="L73">
        <f t="shared" si="5"/>
        <v>-1.56553221185549</v>
      </c>
      <c r="M73">
        <f t="shared" si="6"/>
        <v>-0.28588458209399997</v>
      </c>
      <c r="N73">
        <f t="shared" si="7"/>
        <v>1.6138812915826104</v>
      </c>
      <c r="O73">
        <f t="shared" si="8"/>
        <v>1.6138812915826104</v>
      </c>
      <c r="P73">
        <f t="shared" si="9"/>
        <v>-6.3830246464320672E-2</v>
      </c>
      <c r="Q73">
        <f t="shared" si="10"/>
        <v>-0.37243222048123592</v>
      </c>
      <c r="R73">
        <f t="shared" si="11"/>
        <v>-6.8010500776873692E-2</v>
      </c>
      <c r="S73">
        <f t="shared" si="12"/>
        <v>0.38393422279369804</v>
      </c>
      <c r="U73" t="str">
        <f t="shared" si="13"/>
        <v>-0.0638302464643207 -0.372432220481236 -0.0680105007768737</v>
      </c>
    </row>
    <row r="74" spans="1:21">
      <c r="A74" s="1" t="s">
        <v>254</v>
      </c>
      <c r="H74">
        <f t="shared" si="2"/>
        <v>18</v>
      </c>
      <c r="I74">
        <f t="shared" si="3"/>
        <v>36</v>
      </c>
      <c r="K74">
        <f t="shared" si="4"/>
        <v>8.0691705826101995E-2</v>
      </c>
      <c r="L74">
        <f t="shared" si="5"/>
        <v>0.62345159399269501</v>
      </c>
      <c r="M74">
        <f t="shared" si="6"/>
        <v>-1.082824670385</v>
      </c>
      <c r="N74">
        <f t="shared" si="7"/>
        <v>1.2520831874262757</v>
      </c>
      <c r="O74">
        <f t="shared" si="8"/>
        <v>1.2520831874262757</v>
      </c>
      <c r="P74">
        <f t="shared" si="9"/>
        <v>4.1108283648569964E-2</v>
      </c>
      <c r="Q74">
        <f t="shared" si="10"/>
        <v>0.31761659645958751</v>
      </c>
      <c r="R74">
        <f t="shared" si="11"/>
        <v>-0.55164360743327923</v>
      </c>
      <c r="S74">
        <f t="shared" si="12"/>
        <v>0.63787213683708244</v>
      </c>
      <c r="U74" t="str">
        <f t="shared" si="13"/>
        <v>0.04110828364857 0.317616596459588 -0.551643607433279</v>
      </c>
    </row>
    <row r="75" spans="1:21">
      <c r="A75" s="1" t="s">
        <v>255</v>
      </c>
      <c r="H75">
        <f t="shared" si="2"/>
        <v>19</v>
      </c>
      <c r="I75">
        <f t="shared" si="3"/>
        <v>37</v>
      </c>
      <c r="K75">
        <f t="shared" si="4"/>
        <v>-0.85404487161479103</v>
      </c>
      <c r="L75">
        <f t="shared" si="5"/>
        <v>0.96192395187320401</v>
      </c>
      <c r="M75">
        <f t="shared" si="6"/>
        <v>-0.97463967260380002</v>
      </c>
      <c r="N75">
        <f t="shared" si="7"/>
        <v>1.6138812915862584</v>
      </c>
      <c r="O75">
        <f t="shared" si="8"/>
        <v>1.6138812915862584</v>
      </c>
      <c r="P75">
        <f t="shared" si="9"/>
        <v>-0.2031729692402601</v>
      </c>
      <c r="Q75">
        <f t="shared" si="10"/>
        <v>0.22883685855507827</v>
      </c>
      <c r="R75">
        <f t="shared" si="11"/>
        <v>-0.23186186440984133</v>
      </c>
      <c r="S75">
        <f t="shared" si="12"/>
        <v>0.38393422279196238</v>
      </c>
      <c r="U75" t="str">
        <f t="shared" si="13"/>
        <v>-0.20317296924026 0.228836858555078 -0.231861864409841</v>
      </c>
    </row>
    <row r="76" spans="1:21">
      <c r="A76" s="1" t="s">
        <v>256</v>
      </c>
      <c r="H76">
        <f t="shared" si="2"/>
        <v>18</v>
      </c>
      <c r="I76">
        <f t="shared" si="3"/>
        <v>37</v>
      </c>
      <c r="K76">
        <f t="shared" si="4"/>
        <v>-1.52595343812351</v>
      </c>
      <c r="L76">
        <f t="shared" si="5"/>
        <v>-0.35214787401234399</v>
      </c>
      <c r="M76">
        <f t="shared" si="6"/>
        <v>0.3899625659223</v>
      </c>
      <c r="N76">
        <f t="shared" si="7"/>
        <v>1.6138812915803562</v>
      </c>
      <c r="O76">
        <f t="shared" si="8"/>
        <v>1.6138812915803562</v>
      </c>
      <c r="P76">
        <f t="shared" si="9"/>
        <v>-0.36301662975054522</v>
      </c>
      <c r="Q76">
        <f t="shared" si="10"/>
        <v>-8.3774203854465032E-2</v>
      </c>
      <c r="R76">
        <f t="shared" si="11"/>
        <v>9.2770128414973382E-2</v>
      </c>
      <c r="S76">
        <f t="shared" si="12"/>
        <v>0.38393422279477057</v>
      </c>
      <c r="U76" t="str">
        <f t="shared" si="13"/>
        <v>-0.363016629750545 -0.083774203854465 0.0927701284149734</v>
      </c>
    </row>
    <row r="77" spans="1:21">
      <c r="A77" s="1" t="s">
        <v>257</v>
      </c>
      <c r="H77">
        <f t="shared" si="2"/>
        <v>19</v>
      </c>
      <c r="I77">
        <f t="shared" si="3"/>
        <v>37</v>
      </c>
      <c r="K77">
        <f t="shared" si="4"/>
        <v>-0.72097876295617302</v>
      </c>
      <c r="L77">
        <f t="shared" si="5"/>
        <v>0.74112911928924197</v>
      </c>
      <c r="M77">
        <f t="shared" si="6"/>
        <v>-0.70613706894929995</v>
      </c>
      <c r="N77">
        <f t="shared" si="7"/>
        <v>1.2520831874266858</v>
      </c>
      <c r="O77">
        <f t="shared" si="8"/>
        <v>1.2520831874266858</v>
      </c>
      <c r="P77">
        <f t="shared" si="9"/>
        <v>-0.36730168471145414</v>
      </c>
      <c r="Q77">
        <f t="shared" si="10"/>
        <v>0.37756725730380836</v>
      </c>
      <c r="R77">
        <f t="shared" si="11"/>
        <v>-0.35974060317509304</v>
      </c>
      <c r="S77">
        <f t="shared" si="12"/>
        <v>0.63787213683666444</v>
      </c>
      <c r="U77" t="str">
        <f t="shared" si="13"/>
        <v>-0.367301684711454 0.377567257303808 -0.359740603175093</v>
      </c>
    </row>
    <row r="78" spans="1:21">
      <c r="A78" s="1" t="s">
        <v>258</v>
      </c>
      <c r="H78">
        <f t="shared" si="2"/>
        <v>19</v>
      </c>
      <c r="I78">
        <f t="shared" si="3"/>
        <v>36</v>
      </c>
      <c r="K78">
        <f t="shared" si="4"/>
        <v>-0.79950105855927101</v>
      </c>
      <c r="L78">
        <f t="shared" si="5"/>
        <v>1.4013364155485899</v>
      </c>
      <c r="M78">
        <f t="shared" si="6"/>
        <v>4.0830517401749998E-2</v>
      </c>
      <c r="N78">
        <f t="shared" si="7"/>
        <v>1.6138812915859888</v>
      </c>
      <c r="O78">
        <f t="shared" si="8"/>
        <v>1.6138812915859888</v>
      </c>
      <c r="P78">
        <f t="shared" si="9"/>
        <v>-0.19019727110025342</v>
      </c>
      <c r="Q78">
        <f t="shared" si="10"/>
        <v>0.33337086834012403</v>
      </c>
      <c r="R78">
        <f t="shared" si="11"/>
        <v>9.7133742404526633E-3</v>
      </c>
      <c r="S78">
        <f t="shared" si="12"/>
        <v>0.38393422279209061</v>
      </c>
      <c r="U78" t="str">
        <f t="shared" si="13"/>
        <v>-0.190197271100253 0.333370868340124 0.00971337424045266</v>
      </c>
    </row>
    <row r="79" spans="1:21">
      <c r="A79" s="1" t="s">
        <v>259</v>
      </c>
      <c r="H79">
        <f t="shared" si="2"/>
        <v>17</v>
      </c>
      <c r="I79">
        <f t="shared" si="3"/>
        <v>34</v>
      </c>
      <c r="K79">
        <f t="shared" si="4"/>
        <v>1.37682126969464</v>
      </c>
      <c r="L79">
        <f t="shared" si="5"/>
        <v>0.15537567306166</v>
      </c>
      <c r="M79">
        <f t="shared" si="6"/>
        <v>0.82754722818079995</v>
      </c>
      <c r="N79">
        <f t="shared" si="7"/>
        <v>1.6138812915864196</v>
      </c>
      <c r="O79">
        <f t="shared" si="8"/>
        <v>1.6138812915864196</v>
      </c>
      <c r="P79">
        <f t="shared" si="9"/>
        <v>0.32753883873573802</v>
      </c>
      <c r="Q79">
        <f t="shared" si="10"/>
        <v>3.6963089285864142E-2</v>
      </c>
      <c r="R79">
        <f t="shared" si="11"/>
        <v>0.19686931345666533</v>
      </c>
      <c r="S79">
        <f t="shared" si="12"/>
        <v>0.38393422279188566</v>
      </c>
      <c r="U79" t="str">
        <f t="shared" si="13"/>
        <v>0.327538838735738 0.0369630892858641 0.196869313456665</v>
      </c>
    </row>
    <row r="80" spans="1:21">
      <c r="A80" s="1" t="s">
        <v>260</v>
      </c>
      <c r="H80">
        <f t="shared" si="2"/>
        <v>18</v>
      </c>
      <c r="I80">
        <f t="shared" si="3"/>
        <v>35</v>
      </c>
      <c r="K80">
        <f t="shared" si="4"/>
        <v>0.40193529401415501</v>
      </c>
      <c r="L80">
        <f t="shared" si="5"/>
        <v>1.5156531298676601</v>
      </c>
      <c r="M80">
        <f t="shared" si="6"/>
        <v>0.38191155082709999</v>
      </c>
      <c r="N80">
        <f t="shared" si="7"/>
        <v>1.6138812915784853</v>
      </c>
      <c r="O80">
        <f t="shared" si="8"/>
        <v>1.6138812915784853</v>
      </c>
      <c r="P80">
        <f t="shared" si="9"/>
        <v>9.5618380067184372E-2</v>
      </c>
      <c r="Q80">
        <f t="shared" si="10"/>
        <v>0.36056623834730889</v>
      </c>
      <c r="R80">
        <f t="shared" si="11"/>
        <v>9.0854832513781181E-2</v>
      </c>
      <c r="S80">
        <f t="shared" si="12"/>
        <v>0.38393422279566081</v>
      </c>
      <c r="U80" t="str">
        <f t="shared" si="13"/>
        <v>0.0956183800671844 0.360566238347309 0.0908548325137812</v>
      </c>
    </row>
    <row r="81" spans="1:21">
      <c r="A81" s="1" t="s">
        <v>261</v>
      </c>
      <c r="H81">
        <f t="shared" ref="H81:H137" si="14">FIND(" ",A81)</f>
        <v>17</v>
      </c>
      <c r="I81">
        <f t="shared" ref="I81:I137" si="15">FIND(" ",A81,H81+1)</f>
        <v>35</v>
      </c>
      <c r="K81">
        <f t="shared" ref="K81:K137" si="16">(VALUE(MID(A81,1,H81-1)))</f>
        <v>1.52595343812351</v>
      </c>
      <c r="L81">
        <f t="shared" ref="L81:L137" si="17">VALUE(MID(A81,H81+1,I81-H81-1))</f>
        <v>0.35214787401234399</v>
      </c>
      <c r="M81">
        <f t="shared" ref="M81:M137" si="18">VALUE(MID(A81,I81+1,LEN(A81)-I81-2))</f>
        <v>-0.3899625659223</v>
      </c>
      <c r="N81">
        <f t="shared" ref="N81:N137" si="19">SQRT(K81^2+L81^2+M81^2)</f>
        <v>1.6138812915803562</v>
      </c>
      <c r="O81">
        <f t="shared" ref="O81:O144" si="20">IF(P$10="OFF",N81,P$11*N81^2+P$12*$N81+P$13)</f>
        <v>1.6138812915803562</v>
      </c>
      <c r="P81">
        <f t="shared" ref="P81:P144" si="21">K81/($O81^$R$10)</f>
        <v>0.36301662975054522</v>
      </c>
      <c r="Q81">
        <f t="shared" ref="Q81:Q144" si="22">L81/($O81^$R$10)</f>
        <v>8.3774203854465032E-2</v>
      </c>
      <c r="R81">
        <f t="shared" ref="R81:R144" si="23">M81/($O81^$R$10)</f>
        <v>-9.2770128414973382E-2</v>
      </c>
      <c r="S81">
        <f t="shared" ref="S81:S137" si="24">SQRT(P81^2+Q81^2+R81^2)</f>
        <v>0.38393422279477057</v>
      </c>
      <c r="U81" t="str">
        <f t="shared" si="13"/>
        <v>0.363016629750545 0.083774203854465 -0.0927701284149734</v>
      </c>
    </row>
    <row r="82" spans="1:21">
      <c r="A82" s="1" t="s">
        <v>262</v>
      </c>
      <c r="H82">
        <f t="shared" si="14"/>
        <v>19</v>
      </c>
      <c r="I82">
        <f t="shared" si="15"/>
        <v>34</v>
      </c>
      <c r="K82">
        <f t="shared" si="16"/>
        <v>-0.93450425434225404</v>
      </c>
      <c r="L82">
        <f t="shared" si="17"/>
        <v>1.0181550901059999</v>
      </c>
      <c r="M82">
        <f t="shared" si="18"/>
        <v>-0.83347155586010002</v>
      </c>
      <c r="N82">
        <f t="shared" si="19"/>
        <v>1.6138812915826197</v>
      </c>
      <c r="O82">
        <f t="shared" si="20"/>
        <v>1.6138812915826197</v>
      </c>
      <c r="P82">
        <f t="shared" si="21"/>
        <v>-0.22231385075196902</v>
      </c>
      <c r="Q82">
        <f t="shared" si="22"/>
        <v>0.24221396284974445</v>
      </c>
      <c r="R82">
        <f t="shared" si="23"/>
        <v>-0.19827868114512834</v>
      </c>
      <c r="S82">
        <f t="shared" si="24"/>
        <v>0.38393422279369366</v>
      </c>
      <c r="U82" t="str">
        <f t="shared" ref="U82:U145" si="25">IF(LEN(A82)&gt;40,P82&amp;" "&amp;Q82&amp;" "&amp;R82,A82)</f>
        <v>-0.222313850751969 0.242213962849744 -0.198278681145128</v>
      </c>
    </row>
    <row r="83" spans="1:21">
      <c r="A83" s="1" t="s">
        <v>263</v>
      </c>
      <c r="H83">
        <f t="shared" si="14"/>
        <v>18</v>
      </c>
      <c r="I83">
        <f t="shared" si="15"/>
        <v>36</v>
      </c>
      <c r="K83">
        <f t="shared" si="16"/>
        <v>0.79950105855927101</v>
      </c>
      <c r="L83">
        <f t="shared" si="17"/>
        <v>-1.4013364155485899</v>
      </c>
      <c r="M83">
        <f t="shared" si="18"/>
        <v>-4.0830517401749998E-2</v>
      </c>
      <c r="N83">
        <f t="shared" si="19"/>
        <v>1.6138812915859888</v>
      </c>
      <c r="O83">
        <f t="shared" si="20"/>
        <v>1.6138812915859888</v>
      </c>
      <c r="P83">
        <f t="shared" si="21"/>
        <v>0.19019727110025342</v>
      </c>
      <c r="Q83">
        <f t="shared" si="22"/>
        <v>-0.33337086834012403</v>
      </c>
      <c r="R83">
        <f t="shared" si="23"/>
        <v>-9.7133742404526633E-3</v>
      </c>
      <c r="S83">
        <f t="shared" si="24"/>
        <v>0.38393422279209061</v>
      </c>
      <c r="U83" t="str">
        <f t="shared" si="25"/>
        <v>0.190197271100253 -0.333370868340124 -0.00971337424045266</v>
      </c>
    </row>
    <row r="84" spans="1:21">
      <c r="A84" s="1" t="s">
        <v>264</v>
      </c>
      <c r="H84">
        <f t="shared" si="14"/>
        <v>16</v>
      </c>
      <c r="I84">
        <f t="shared" si="15"/>
        <v>33</v>
      </c>
      <c r="K84">
        <f t="shared" si="16"/>
        <v>0.98325919473979995</v>
      </c>
      <c r="L84">
        <f t="shared" si="17"/>
        <v>1.1093797592277601</v>
      </c>
      <c r="M84">
        <f t="shared" si="18"/>
        <v>-0.63803662051239995</v>
      </c>
      <c r="N84">
        <f t="shared" si="19"/>
        <v>1.6138812915885379</v>
      </c>
      <c r="O84">
        <f t="shared" si="20"/>
        <v>1.6138812915885379</v>
      </c>
      <c r="P84">
        <f t="shared" si="21"/>
        <v>0.23391240526918233</v>
      </c>
      <c r="Q84">
        <f t="shared" si="22"/>
        <v>0.26391585171657883</v>
      </c>
      <c r="R84">
        <f t="shared" si="23"/>
        <v>-0.15178569532052089</v>
      </c>
      <c r="S84">
        <f t="shared" si="24"/>
        <v>0.38393422279087785</v>
      </c>
      <c r="U84" t="str">
        <f t="shared" si="25"/>
        <v>0.233912405269182 0.263915851716579 -0.151785695320521</v>
      </c>
    </row>
    <row r="85" spans="1:21">
      <c r="A85" s="1" t="s">
        <v>466</v>
      </c>
      <c r="H85">
        <f t="shared" si="14"/>
        <v>18</v>
      </c>
      <c r="I85">
        <f t="shared" si="15"/>
        <v>38</v>
      </c>
      <c r="K85">
        <f t="shared" si="16"/>
        <v>-1.45728065241571</v>
      </c>
      <c r="L85">
        <f t="shared" si="17"/>
        <v>-9.9144534823364702E-2</v>
      </c>
      <c r="M85">
        <f t="shared" si="18"/>
        <v>-0.68637911143849994</v>
      </c>
      <c r="N85">
        <f t="shared" si="19"/>
        <v>1.6138812915792795</v>
      </c>
      <c r="O85">
        <f t="shared" si="20"/>
        <v>1.6138812915792795</v>
      </c>
      <c r="P85">
        <f t="shared" si="21"/>
        <v>-0.34667972024901794</v>
      </c>
      <c r="Q85">
        <f t="shared" si="22"/>
        <v>-2.3585984991845044E-2</v>
      </c>
      <c r="R85">
        <f t="shared" si="23"/>
        <v>-0.16328613019312149</v>
      </c>
      <c r="S85">
        <f t="shared" si="24"/>
        <v>0.38393422279528289</v>
      </c>
      <c r="U85" t="str">
        <f t="shared" si="25"/>
        <v>-0.346679720249018 -0.023585984991845 -0.163286130193121</v>
      </c>
    </row>
    <row r="86" spans="1:21">
      <c r="A86" s="1" t="s">
        <v>265</v>
      </c>
      <c r="H86">
        <f t="shared" si="14"/>
        <v>17</v>
      </c>
      <c r="I86">
        <f t="shared" si="15"/>
        <v>34</v>
      </c>
      <c r="K86">
        <f t="shared" si="16"/>
        <v>0.84963663370546005</v>
      </c>
      <c r="L86">
        <f t="shared" si="17"/>
        <v>1.1592588412104801</v>
      </c>
      <c r="M86">
        <f t="shared" si="18"/>
        <v>-0.73406358924610005</v>
      </c>
      <c r="N86">
        <f t="shared" si="19"/>
        <v>1.6138812915812235</v>
      </c>
      <c r="O86">
        <f t="shared" si="20"/>
        <v>1.6138812915812235</v>
      </c>
      <c r="P86">
        <f t="shared" si="21"/>
        <v>0.20212427166790981</v>
      </c>
      <c r="Q86">
        <f t="shared" si="22"/>
        <v>0.27578183385567406</v>
      </c>
      <c r="R86">
        <f t="shared" si="23"/>
        <v>-0.17463002705899708</v>
      </c>
      <c r="S86">
        <f t="shared" si="24"/>
        <v>0.38393422279435796</v>
      </c>
      <c r="U86" t="str">
        <f t="shared" si="25"/>
        <v>0.20212427166791 0.275781833855674 -0.174630027058997</v>
      </c>
    </row>
    <row r="87" spans="1:21">
      <c r="A87" s="1" t="s">
        <v>266</v>
      </c>
      <c r="H87">
        <f t="shared" si="14"/>
        <v>19</v>
      </c>
      <c r="I87">
        <f t="shared" si="15"/>
        <v>37</v>
      </c>
      <c r="K87">
        <f t="shared" si="16"/>
        <v>-0.346120558863109</v>
      </c>
      <c r="L87">
        <f t="shared" si="17"/>
        <v>0.36386651214943599</v>
      </c>
      <c r="M87">
        <f t="shared" si="18"/>
        <v>1.533758306702</v>
      </c>
      <c r="N87">
        <f t="shared" si="19"/>
        <v>1.6138812915790592</v>
      </c>
      <c r="O87">
        <f t="shared" si="20"/>
        <v>1.6138812915790592</v>
      </c>
      <c r="P87">
        <f t="shared" si="21"/>
        <v>-8.2340335967704736E-2</v>
      </c>
      <c r="Q87">
        <f t="shared" si="22"/>
        <v>8.6562008787322675E-2</v>
      </c>
      <c r="R87">
        <f t="shared" si="23"/>
        <v>0.36487336863756908</v>
      </c>
      <c r="S87">
        <f t="shared" si="24"/>
        <v>0.38393422279538769</v>
      </c>
      <c r="U87" t="str">
        <f t="shared" si="25"/>
        <v>-0.0823403359677047 0.0865620087873227 0.364873368637569</v>
      </c>
    </row>
    <row r="88" spans="1:21">
      <c r="A88" s="1" t="s">
        <v>267</v>
      </c>
      <c r="H88">
        <f t="shared" si="14"/>
        <v>19</v>
      </c>
      <c r="I88">
        <f t="shared" si="15"/>
        <v>37</v>
      </c>
      <c r="K88">
        <f t="shared" si="16"/>
        <v>-0.249332314497868</v>
      </c>
      <c r="L88">
        <f t="shared" si="17"/>
        <v>0.22881598297619801</v>
      </c>
      <c r="M88">
        <f t="shared" si="18"/>
        <v>1.5780017320049999</v>
      </c>
      <c r="N88">
        <f t="shared" si="19"/>
        <v>1.6138812915852909</v>
      </c>
      <c r="O88">
        <f t="shared" si="20"/>
        <v>1.6138812915852909</v>
      </c>
      <c r="P88">
        <f t="shared" si="21"/>
        <v>-5.9314900595782663E-2</v>
      </c>
      <c r="Q88">
        <f t="shared" si="22"/>
        <v>5.4434168761047369E-2</v>
      </c>
      <c r="R88">
        <f t="shared" si="23"/>
        <v>0.37539865645714288</v>
      </c>
      <c r="S88">
        <f t="shared" si="24"/>
        <v>0.38393422279242279</v>
      </c>
      <c r="U88" t="str">
        <f t="shared" si="25"/>
        <v>-0.0593149005957827 0.0544341687610474 0.375398656457143</v>
      </c>
    </row>
    <row r="89" spans="1:21">
      <c r="A89" s="1" t="s">
        <v>268</v>
      </c>
      <c r="H89">
        <f t="shared" si="14"/>
        <v>18</v>
      </c>
      <c r="I89">
        <f t="shared" si="15"/>
        <v>37</v>
      </c>
      <c r="K89">
        <f t="shared" si="16"/>
        <v>-1.39980537776848</v>
      </c>
      <c r="L89">
        <f t="shared" si="17"/>
        <v>1.32615913604187E-2</v>
      </c>
      <c r="M89">
        <f t="shared" si="18"/>
        <v>-0.80310762535390001</v>
      </c>
      <c r="N89">
        <f t="shared" si="19"/>
        <v>1.6138812915876273</v>
      </c>
      <c r="O89">
        <f t="shared" si="20"/>
        <v>1.6138812915876273</v>
      </c>
      <c r="P89">
        <f t="shared" si="21"/>
        <v>-0.3330066421700375</v>
      </c>
      <c r="Q89">
        <f t="shared" si="22"/>
        <v>3.154865725551331E-3</v>
      </c>
      <c r="R89">
        <f t="shared" si="23"/>
        <v>-0.19105525515739791</v>
      </c>
      <c r="S89">
        <f t="shared" si="24"/>
        <v>0.38393422279131106</v>
      </c>
      <c r="U89" t="str">
        <f t="shared" si="25"/>
        <v>-0.333006642170038 0.00315486572555133 -0.191055255157398</v>
      </c>
    </row>
    <row r="90" spans="1:21">
      <c r="A90" s="1" t="s">
        <v>269</v>
      </c>
      <c r="H90">
        <f t="shared" si="14"/>
        <v>18</v>
      </c>
      <c r="I90">
        <f t="shared" si="15"/>
        <v>36</v>
      </c>
      <c r="K90">
        <f t="shared" si="16"/>
        <v>0.82014201655415797</v>
      </c>
      <c r="L90">
        <f t="shared" si="17"/>
        <v>-1.3741017365541399</v>
      </c>
      <c r="M90">
        <f t="shared" si="18"/>
        <v>-0.2093425747571</v>
      </c>
      <c r="N90">
        <f t="shared" si="19"/>
        <v>1.613881291583912</v>
      </c>
      <c r="O90">
        <f t="shared" si="20"/>
        <v>1.613881291583912</v>
      </c>
      <c r="P90">
        <f t="shared" si="21"/>
        <v>0.19510765094540231</v>
      </c>
      <c r="Q90">
        <f t="shared" si="22"/>
        <v>-0.32689187551382143</v>
      </c>
      <c r="R90">
        <f t="shared" si="23"/>
        <v>-4.9801543122163533E-2</v>
      </c>
      <c r="S90">
        <f t="shared" si="24"/>
        <v>0.38393422279307871</v>
      </c>
      <c r="U90" t="str">
        <f t="shared" si="25"/>
        <v>0.195107650945402 -0.326891875513821 -0.0498015431221635</v>
      </c>
    </row>
    <row r="91" spans="1:21">
      <c r="A91" s="1" t="s">
        <v>270</v>
      </c>
      <c r="H91">
        <f t="shared" si="14"/>
        <v>17</v>
      </c>
      <c r="I91">
        <f t="shared" si="15"/>
        <v>33</v>
      </c>
      <c r="K91">
        <f t="shared" si="16"/>
        <v>0.29083385250011001</v>
      </c>
      <c r="L91">
        <f t="shared" si="17"/>
        <v>-1.2352821425180001</v>
      </c>
      <c r="M91">
        <f t="shared" si="18"/>
        <v>-1.0463383858440001</v>
      </c>
      <c r="N91">
        <f t="shared" si="19"/>
        <v>1.644788837229431</v>
      </c>
      <c r="O91">
        <f t="shared" si="20"/>
        <v>1.644788837229431</v>
      </c>
      <c r="P91">
        <f t="shared" si="21"/>
        <v>6.5360370677248439E-2</v>
      </c>
      <c r="Q91">
        <f t="shared" si="22"/>
        <v>-0.27761038830901424</v>
      </c>
      <c r="R91">
        <f t="shared" si="23"/>
        <v>-0.23514822695054652</v>
      </c>
      <c r="S91">
        <f t="shared" si="24"/>
        <v>0.36964062870595638</v>
      </c>
      <c r="U91" t="str">
        <f t="shared" si="25"/>
        <v>0.0653603706772484 -0.277610388309014 -0.235148226950547</v>
      </c>
    </row>
    <row r="92" spans="1:21">
      <c r="A92" s="1" t="s">
        <v>271</v>
      </c>
      <c r="H92">
        <f t="shared" si="14"/>
        <v>18</v>
      </c>
      <c r="I92">
        <f t="shared" si="15"/>
        <v>35</v>
      </c>
      <c r="K92">
        <f t="shared" si="16"/>
        <v>0.68008345751860699</v>
      </c>
      <c r="L92">
        <f t="shared" si="17"/>
        <v>-1.4556808947438</v>
      </c>
      <c r="M92">
        <f t="shared" si="18"/>
        <v>-0.1519619913603</v>
      </c>
      <c r="N92">
        <f t="shared" si="19"/>
        <v>1.6138812915858345</v>
      </c>
      <c r="O92">
        <f t="shared" si="20"/>
        <v>1.6138812915858345</v>
      </c>
      <c r="P92">
        <f t="shared" si="21"/>
        <v>0.1617884258634936</v>
      </c>
      <c r="Q92">
        <f t="shared" si="22"/>
        <v>-0.34629914595991734</v>
      </c>
      <c r="R92">
        <f t="shared" si="23"/>
        <v>-3.6150991619425019E-2</v>
      </c>
      <c r="S92">
        <f t="shared" si="24"/>
        <v>0.38393422279216405</v>
      </c>
      <c r="U92" t="str">
        <f t="shared" si="25"/>
        <v>0.161788425863494 -0.346299145959917 -0.036150991619425</v>
      </c>
    </row>
    <row r="93" spans="1:21">
      <c r="A93" s="1" t="s">
        <v>467</v>
      </c>
      <c r="H93">
        <f t="shared" si="14"/>
        <v>19</v>
      </c>
      <c r="I93">
        <f t="shared" si="15"/>
        <v>38</v>
      </c>
      <c r="K93">
        <f t="shared" si="16"/>
        <v>-0.52771610555252502</v>
      </c>
      <c r="L93">
        <f t="shared" si="17"/>
        <v>-0.67686307583102401</v>
      </c>
      <c r="M93">
        <f t="shared" si="18"/>
        <v>-0.91163830368910004</v>
      </c>
      <c r="N93">
        <f t="shared" si="19"/>
        <v>1.2520831874264977</v>
      </c>
      <c r="O93">
        <f t="shared" si="20"/>
        <v>1.2520831874264977</v>
      </c>
      <c r="P93">
        <f t="shared" si="21"/>
        <v>-0.26884427749875345</v>
      </c>
      <c r="Q93">
        <f t="shared" si="22"/>
        <v>-0.34482700579481096</v>
      </c>
      <c r="R93">
        <f t="shared" si="23"/>
        <v>-0.46443293755242593</v>
      </c>
      <c r="S93">
        <f t="shared" si="24"/>
        <v>0.63787213683685606</v>
      </c>
      <c r="U93" t="str">
        <f t="shared" si="25"/>
        <v>-0.268844277498753 -0.344827005794811 -0.464432937552426</v>
      </c>
    </row>
    <row r="94" spans="1:21">
      <c r="A94" s="1" t="s">
        <v>468</v>
      </c>
      <c r="H94">
        <f t="shared" si="14"/>
        <v>18</v>
      </c>
      <c r="I94">
        <f t="shared" si="15"/>
        <v>37</v>
      </c>
      <c r="K94">
        <f t="shared" si="16"/>
        <v>-1.37682126969464</v>
      </c>
      <c r="L94">
        <f t="shared" si="17"/>
        <v>-0.155375673061659</v>
      </c>
      <c r="M94">
        <f t="shared" si="18"/>
        <v>-0.82754722818079995</v>
      </c>
      <c r="N94">
        <f t="shared" si="19"/>
        <v>1.6138812915864194</v>
      </c>
      <c r="O94">
        <f t="shared" si="20"/>
        <v>1.6138812915864194</v>
      </c>
      <c r="P94">
        <f t="shared" si="21"/>
        <v>-0.32753883873573814</v>
      </c>
      <c r="Q94">
        <f t="shared" si="22"/>
        <v>-3.696308928586392E-2</v>
      </c>
      <c r="R94">
        <f t="shared" si="23"/>
        <v>-0.19686931345666542</v>
      </c>
      <c r="S94">
        <f t="shared" si="24"/>
        <v>0.38393422279188577</v>
      </c>
      <c r="U94" t="str">
        <f t="shared" si="25"/>
        <v>-0.327538838735738 -0.0369630892858639 -0.196869313456665</v>
      </c>
    </row>
    <row r="95" spans="1:21">
      <c r="A95" s="1" t="s">
        <v>272</v>
      </c>
      <c r="H95">
        <f t="shared" si="14"/>
        <v>18</v>
      </c>
      <c r="I95">
        <f t="shared" si="15"/>
        <v>35</v>
      </c>
      <c r="K95">
        <f t="shared" si="16"/>
        <v>0.87371413676246201</v>
      </c>
      <c r="L95">
        <f t="shared" si="17"/>
        <v>1.2275983311098599</v>
      </c>
      <c r="M95">
        <f t="shared" si="18"/>
        <v>-0.57813386685000001</v>
      </c>
      <c r="N95">
        <f t="shared" si="19"/>
        <v>1.6138812915828789</v>
      </c>
      <c r="O95">
        <f t="shared" si="20"/>
        <v>1.6138812915828789</v>
      </c>
      <c r="P95">
        <f t="shared" si="21"/>
        <v>0.20785218825645241</v>
      </c>
      <c r="Q95">
        <f t="shared" si="22"/>
        <v>0.29203945396447656</v>
      </c>
      <c r="R95">
        <f t="shared" si="23"/>
        <v>-0.13753513222896016</v>
      </c>
      <c r="S95">
        <f t="shared" si="24"/>
        <v>0.38393422279357031</v>
      </c>
      <c r="U95" t="str">
        <f t="shared" si="25"/>
        <v>0.207852188256452 0.292039453964477 -0.13753513222896</v>
      </c>
    </row>
    <row r="96" spans="1:21">
      <c r="A96" s="1" t="s">
        <v>273</v>
      </c>
      <c r="H96">
        <f t="shared" si="14"/>
        <v>17</v>
      </c>
      <c r="I96">
        <f t="shared" si="15"/>
        <v>36</v>
      </c>
      <c r="K96">
        <f t="shared" si="16"/>
        <v>1.14240740008555</v>
      </c>
      <c r="L96">
        <f t="shared" si="17"/>
        <v>-0.74383761720470298</v>
      </c>
      <c r="M96">
        <f t="shared" si="18"/>
        <v>-0.86384243632119995</v>
      </c>
      <c r="N96">
        <f t="shared" si="19"/>
        <v>1.6138812915850851</v>
      </c>
      <c r="O96">
        <f t="shared" si="20"/>
        <v>1.6138812915850851</v>
      </c>
      <c r="P96">
        <f t="shared" si="21"/>
        <v>0.27177296096758546</v>
      </c>
      <c r="Q96">
        <f t="shared" si="22"/>
        <v>-0.17695521903276976</v>
      </c>
      <c r="R96">
        <f t="shared" si="23"/>
        <v>-0.20550376048937058</v>
      </c>
      <c r="S96">
        <f t="shared" si="24"/>
        <v>0.3839342227925206</v>
      </c>
      <c r="U96" t="str">
        <f t="shared" si="25"/>
        <v>0.271772960967585 -0.17695521903277 -0.205503760489371</v>
      </c>
    </row>
    <row r="97" spans="1:21">
      <c r="A97" s="1" t="s">
        <v>274</v>
      </c>
      <c r="H97">
        <f t="shared" si="14"/>
        <v>18</v>
      </c>
      <c r="I97">
        <f t="shared" si="15"/>
        <v>37</v>
      </c>
      <c r="K97">
        <f t="shared" si="16"/>
        <v>0.176976324587683</v>
      </c>
      <c r="L97">
        <f t="shared" si="17"/>
        <v>-0.38345823669173801</v>
      </c>
      <c r="M97">
        <f t="shared" si="18"/>
        <v>-1.5576430863899999</v>
      </c>
      <c r="N97">
        <f t="shared" si="19"/>
        <v>1.6138812915855572</v>
      </c>
      <c r="O97">
        <f t="shared" si="20"/>
        <v>1.6138812915855572</v>
      </c>
      <c r="P97">
        <f t="shared" si="21"/>
        <v>4.2101775383029817E-2</v>
      </c>
      <c r="Q97">
        <f t="shared" si="22"/>
        <v>-9.1222781282077933E-2</v>
      </c>
      <c r="R97">
        <f t="shared" si="23"/>
        <v>-0.3705554373044383</v>
      </c>
      <c r="S97">
        <f t="shared" si="24"/>
        <v>0.38393422279229605</v>
      </c>
      <c r="U97" t="str">
        <f t="shared" si="25"/>
        <v>0.0421017753830298 -0.0912227812820779 -0.370555437304438</v>
      </c>
    </row>
    <row r="98" spans="1:21">
      <c r="A98" s="1" t="s">
        <v>275</v>
      </c>
      <c r="H98">
        <f t="shared" si="14"/>
        <v>19</v>
      </c>
      <c r="I98">
        <f t="shared" si="15"/>
        <v>38</v>
      </c>
      <c r="K98">
        <f t="shared" si="16"/>
        <v>-0.18005898958838901</v>
      </c>
      <c r="L98">
        <f t="shared" si="17"/>
        <v>-0.85454791055316504</v>
      </c>
      <c r="M98">
        <f t="shared" si="18"/>
        <v>1.357180699897</v>
      </c>
      <c r="N98">
        <f t="shared" si="19"/>
        <v>1.6138812915872351</v>
      </c>
      <c r="O98">
        <f t="shared" si="20"/>
        <v>1.6138812915872351</v>
      </c>
      <c r="P98">
        <f t="shared" si="21"/>
        <v>-4.2835125845130211E-2</v>
      </c>
      <c r="Q98">
        <f t="shared" si="22"/>
        <v>-0.20329263966723007</v>
      </c>
      <c r="R98">
        <f t="shared" si="23"/>
        <v>0.32286644619946647</v>
      </c>
      <c r="S98">
        <f t="shared" si="24"/>
        <v>0.38393422279149769</v>
      </c>
      <c r="U98" t="str">
        <f t="shared" si="25"/>
        <v>-0.0428351258451302 -0.20329263966723 0.322866446199466</v>
      </c>
    </row>
    <row r="99" spans="1:21">
      <c r="A99" s="1" t="s">
        <v>469</v>
      </c>
      <c r="H99">
        <f t="shared" si="14"/>
        <v>19</v>
      </c>
      <c r="I99">
        <f t="shared" si="15"/>
        <v>37</v>
      </c>
      <c r="K99">
        <f t="shared" si="16"/>
        <v>-0.40193529401415501</v>
      </c>
      <c r="L99">
        <f t="shared" si="17"/>
        <v>-1.5156531298676601</v>
      </c>
      <c r="M99">
        <f t="shared" si="18"/>
        <v>-0.38191155082709999</v>
      </c>
      <c r="N99">
        <f t="shared" si="19"/>
        <v>1.6138812915784853</v>
      </c>
      <c r="O99">
        <f t="shared" si="20"/>
        <v>1.6138812915784853</v>
      </c>
      <c r="P99">
        <f t="shared" si="21"/>
        <v>-9.5618380067184372E-2</v>
      </c>
      <c r="Q99">
        <f t="shared" si="22"/>
        <v>-0.36056623834730889</v>
      </c>
      <c r="R99">
        <f t="shared" si="23"/>
        <v>-9.0854832513781181E-2</v>
      </c>
      <c r="S99">
        <f t="shared" si="24"/>
        <v>0.38393422279566081</v>
      </c>
      <c r="U99" t="str">
        <f t="shared" si="25"/>
        <v>-0.0956183800671844 -0.360566238347309 -0.0908548325137812</v>
      </c>
    </row>
    <row r="100" spans="1:21">
      <c r="A100" s="1" t="s">
        <v>276</v>
      </c>
      <c r="H100">
        <f t="shared" si="14"/>
        <v>18</v>
      </c>
      <c r="I100">
        <f t="shared" si="15"/>
        <v>37</v>
      </c>
      <c r="K100">
        <f t="shared" si="16"/>
        <v>0.346120558863109</v>
      </c>
      <c r="L100">
        <f t="shared" si="17"/>
        <v>-0.36386651214943599</v>
      </c>
      <c r="M100">
        <f t="shared" si="18"/>
        <v>-1.533758306702</v>
      </c>
      <c r="N100">
        <f t="shared" si="19"/>
        <v>1.6138812915790592</v>
      </c>
      <c r="O100">
        <f t="shared" si="20"/>
        <v>1.6138812915790592</v>
      </c>
      <c r="P100">
        <f t="shared" si="21"/>
        <v>8.2340335967704736E-2</v>
      </c>
      <c r="Q100">
        <f t="shared" si="22"/>
        <v>-8.6562008787322675E-2</v>
      </c>
      <c r="R100">
        <f t="shared" si="23"/>
        <v>-0.36487336863756908</v>
      </c>
      <c r="S100">
        <f t="shared" si="24"/>
        <v>0.38393422279538769</v>
      </c>
      <c r="U100" t="str">
        <f t="shared" si="25"/>
        <v>0.0823403359677047 -0.0865620087873227 -0.364873368637569</v>
      </c>
    </row>
    <row r="101" spans="1:21">
      <c r="A101" s="1" t="s">
        <v>277</v>
      </c>
      <c r="H101">
        <f t="shared" si="14"/>
        <v>19</v>
      </c>
      <c r="I101">
        <f t="shared" si="15"/>
        <v>37</v>
      </c>
      <c r="K101">
        <f t="shared" si="16"/>
        <v>-0.99410343064658901</v>
      </c>
      <c r="L101">
        <f t="shared" si="17"/>
        <v>0.88034479368449903</v>
      </c>
      <c r="M101">
        <f t="shared" si="18"/>
        <v>-0.91725908920209998</v>
      </c>
      <c r="N101">
        <f t="shared" si="19"/>
        <v>1.6138812915808234</v>
      </c>
      <c r="O101">
        <f t="shared" si="20"/>
        <v>1.6138812915808234</v>
      </c>
      <c r="P101">
        <f t="shared" si="21"/>
        <v>-0.23649219432294175</v>
      </c>
      <c r="Q101">
        <f t="shared" si="22"/>
        <v>0.20942958811017254</v>
      </c>
      <c r="R101">
        <f t="shared" si="23"/>
        <v>-0.21821131290833043</v>
      </c>
      <c r="S101">
        <f t="shared" si="24"/>
        <v>0.38393422279454831</v>
      </c>
      <c r="U101" t="str">
        <f t="shared" si="25"/>
        <v>-0.236492194322942 0.209429588110173 -0.21821131290833</v>
      </c>
    </row>
    <row r="102" spans="1:21">
      <c r="A102" s="1" t="s">
        <v>278</v>
      </c>
      <c r="H102">
        <f t="shared" si="14"/>
        <v>18</v>
      </c>
      <c r="I102">
        <f t="shared" si="15"/>
        <v>36</v>
      </c>
      <c r="K102">
        <f t="shared" si="16"/>
        <v>-1.2147633899908401</v>
      </c>
      <c r="L102">
        <f t="shared" si="17"/>
        <v>0.589195363490568</v>
      </c>
      <c r="M102">
        <f t="shared" si="18"/>
        <v>0.8842010819353</v>
      </c>
      <c r="N102">
        <f t="shared" si="19"/>
        <v>1.6138812915813776</v>
      </c>
      <c r="O102">
        <f t="shared" si="20"/>
        <v>1.6138812915813776</v>
      </c>
      <c r="P102">
        <f t="shared" si="21"/>
        <v>-0.28898608618115124</v>
      </c>
      <c r="Q102">
        <f t="shared" si="22"/>
        <v>0.14016660651298021</v>
      </c>
      <c r="R102">
        <f t="shared" si="23"/>
        <v>0.21034697964312912</v>
      </c>
      <c r="S102">
        <f t="shared" si="24"/>
        <v>0.38393422279428457</v>
      </c>
      <c r="U102" t="str">
        <f t="shared" si="25"/>
        <v>-0.288986086181151 0.14016660651298 0.210346979643129</v>
      </c>
    </row>
    <row r="103" spans="1:21">
      <c r="A103" s="1" t="s">
        <v>470</v>
      </c>
      <c r="H103">
        <f t="shared" si="14"/>
        <v>19</v>
      </c>
      <c r="I103">
        <f t="shared" si="15"/>
        <v>38</v>
      </c>
      <c r="K103">
        <f t="shared" si="16"/>
        <v>-0.60833571636561401</v>
      </c>
      <c r="L103">
        <f t="shared" si="17"/>
        <v>-0.84087473202466601</v>
      </c>
      <c r="M103">
        <f t="shared" si="18"/>
        <v>-1.2359086392430001</v>
      </c>
      <c r="N103">
        <f t="shared" si="19"/>
        <v>1.6138812915822227</v>
      </c>
      <c r="O103">
        <f t="shared" si="20"/>
        <v>1.6138812915822227</v>
      </c>
      <c r="P103">
        <f t="shared" si="21"/>
        <v>-0.14471999996456522</v>
      </c>
      <c r="Q103">
        <f t="shared" si="22"/>
        <v>-0.20003985943129482</v>
      </c>
      <c r="R103">
        <f t="shared" si="23"/>
        <v>-0.29401643437281977</v>
      </c>
      <c r="S103">
        <f t="shared" si="24"/>
        <v>0.38393422279388245</v>
      </c>
      <c r="U103" t="str">
        <f t="shared" si="25"/>
        <v>-0.144719999964565 -0.200039859431295 -0.29401643437282</v>
      </c>
    </row>
    <row r="104" spans="1:21">
      <c r="A104" s="1" t="s">
        <v>279</v>
      </c>
      <c r="H104">
        <f t="shared" si="14"/>
        <v>17</v>
      </c>
      <c r="I104">
        <f t="shared" si="15"/>
        <v>35</v>
      </c>
      <c r="K104">
        <f t="shared" si="16"/>
        <v>1.5730150492619499</v>
      </c>
      <c r="L104">
        <f t="shared" si="17"/>
        <v>0.25185009949702097</v>
      </c>
      <c r="M104">
        <f t="shared" si="18"/>
        <v>-0.25847244634909999</v>
      </c>
      <c r="N104">
        <f t="shared" si="19"/>
        <v>1.6138812915896021</v>
      </c>
      <c r="O104">
        <f t="shared" si="20"/>
        <v>1.6138812915896021</v>
      </c>
      <c r="P104">
        <f t="shared" si="21"/>
        <v>0.37421234977022122</v>
      </c>
      <c r="Q104">
        <f t="shared" si="22"/>
        <v>5.991386895304255E-2</v>
      </c>
      <c r="R104">
        <f t="shared" si="23"/>
        <v>-6.1489291882195485E-2</v>
      </c>
      <c r="S104">
        <f t="shared" si="24"/>
        <v>0.38393422279037143</v>
      </c>
      <c r="U104" t="str">
        <f t="shared" si="25"/>
        <v>0.374212349770221 0.0599138689530425 -0.0614892918821955</v>
      </c>
    </row>
    <row r="105" spans="1:21">
      <c r="A105" s="1" t="s">
        <v>280</v>
      </c>
      <c r="H105">
        <f t="shared" si="14"/>
        <v>19</v>
      </c>
      <c r="I105">
        <f t="shared" si="15"/>
        <v>37</v>
      </c>
      <c r="K105">
        <f t="shared" si="16"/>
        <v>1.0914755308713201E-2</v>
      </c>
      <c r="L105">
        <f t="shared" si="17"/>
        <v>0.83495618601000099</v>
      </c>
      <c r="M105">
        <f t="shared" si="18"/>
        <v>-1.3810654794999999</v>
      </c>
      <c r="N105">
        <f t="shared" si="19"/>
        <v>1.6138812915163188</v>
      </c>
      <c r="O105">
        <f t="shared" si="20"/>
        <v>1.6138812915163188</v>
      </c>
      <c r="P105">
        <f t="shared" si="21"/>
        <v>2.5965652609066638E-3</v>
      </c>
      <c r="Q105">
        <f t="shared" si="22"/>
        <v>0.19863186719742329</v>
      </c>
      <c r="R105">
        <f t="shared" si="23"/>
        <v>-0.32854851489381487</v>
      </c>
      <c r="S105">
        <f t="shared" si="24"/>
        <v>0.38393422282523898</v>
      </c>
      <c r="U105" t="str">
        <f t="shared" si="25"/>
        <v>0.00259656526090666 0.198631867197423 -0.328548514893815</v>
      </c>
    </row>
    <row r="106" spans="1:21">
      <c r="A106" s="1" t="s">
        <v>281</v>
      </c>
      <c r="H106">
        <f t="shared" si="14"/>
        <v>18</v>
      </c>
      <c r="I106">
        <f t="shared" si="15"/>
        <v>36</v>
      </c>
      <c r="K106">
        <f t="shared" si="16"/>
        <v>0.60833571636561401</v>
      </c>
      <c r="L106">
        <f t="shared" si="17"/>
        <v>0.84087473202466601</v>
      </c>
      <c r="M106">
        <f t="shared" si="18"/>
        <v>1.2359086392430001</v>
      </c>
      <c r="N106">
        <f t="shared" si="19"/>
        <v>1.6138812915822227</v>
      </c>
      <c r="O106">
        <f t="shared" si="20"/>
        <v>1.6138812915822227</v>
      </c>
      <c r="P106">
        <f t="shared" si="21"/>
        <v>0.14471999996456522</v>
      </c>
      <c r="Q106">
        <f t="shared" si="22"/>
        <v>0.20003985943129482</v>
      </c>
      <c r="R106">
        <f t="shared" si="23"/>
        <v>0.29401643437281977</v>
      </c>
      <c r="S106">
        <f t="shared" si="24"/>
        <v>0.38393422279388245</v>
      </c>
      <c r="U106" t="str">
        <f t="shared" si="25"/>
        <v>0.144719999964565 0.200039859431295 0.29401643437282</v>
      </c>
    </row>
    <row r="107" spans="1:21">
      <c r="A107" s="1" t="s">
        <v>282</v>
      </c>
      <c r="H107">
        <f t="shared" si="14"/>
        <v>18</v>
      </c>
      <c r="I107">
        <f t="shared" si="15"/>
        <v>37</v>
      </c>
      <c r="K107">
        <f t="shared" si="16"/>
        <v>0.249332314497867</v>
      </c>
      <c r="L107">
        <f t="shared" si="17"/>
        <v>-0.22881598297619801</v>
      </c>
      <c r="M107">
        <f t="shared" si="18"/>
        <v>-1.5780017320049999</v>
      </c>
      <c r="N107">
        <f t="shared" si="19"/>
        <v>1.6138812915852909</v>
      </c>
      <c r="O107">
        <f t="shared" si="20"/>
        <v>1.6138812915852909</v>
      </c>
      <c r="P107">
        <f t="shared" si="21"/>
        <v>5.9314900595782427E-2</v>
      </c>
      <c r="Q107">
        <f t="shared" si="22"/>
        <v>-5.4434168761047369E-2</v>
      </c>
      <c r="R107">
        <f t="shared" si="23"/>
        <v>-0.37539865645714288</v>
      </c>
      <c r="S107">
        <f t="shared" si="24"/>
        <v>0.38393422279242279</v>
      </c>
      <c r="U107" t="str">
        <f t="shared" si="25"/>
        <v>0.0593149005957824 -0.0544341687610474 -0.375398656457143</v>
      </c>
    </row>
    <row r="108" spans="1:21">
      <c r="A108" s="1" t="s">
        <v>283</v>
      </c>
      <c r="H108">
        <f t="shared" si="14"/>
        <v>18</v>
      </c>
      <c r="I108">
        <f t="shared" si="15"/>
        <v>36</v>
      </c>
      <c r="K108">
        <f t="shared" si="16"/>
        <v>0.59654483950204695</v>
      </c>
      <c r="L108">
        <f t="shared" si="17"/>
        <v>0.77440992698773403</v>
      </c>
      <c r="M108">
        <f t="shared" si="18"/>
        <v>1.058822693302</v>
      </c>
      <c r="N108">
        <f t="shared" si="19"/>
        <v>1.4410697333595526</v>
      </c>
      <c r="O108">
        <f t="shared" si="20"/>
        <v>1.4410697333595526</v>
      </c>
      <c r="P108">
        <f t="shared" si="21"/>
        <v>0.19933708479736933</v>
      </c>
      <c r="Q108">
        <f t="shared" si="22"/>
        <v>0.25877118878898431</v>
      </c>
      <c r="R108">
        <f t="shared" si="23"/>
        <v>0.35380849019882521</v>
      </c>
      <c r="S108">
        <f t="shared" si="24"/>
        <v>0.48153738095764692</v>
      </c>
      <c r="U108" t="str">
        <f t="shared" si="25"/>
        <v>0.199337084797369 0.258771188788984 0.353808490198825</v>
      </c>
    </row>
    <row r="109" spans="1:21">
      <c r="A109" s="1" t="s">
        <v>284</v>
      </c>
      <c r="H109">
        <f t="shared" si="14"/>
        <v>19</v>
      </c>
      <c r="I109">
        <f t="shared" si="15"/>
        <v>38</v>
      </c>
      <c r="K109">
        <f t="shared" si="16"/>
        <v>-0.10452233727379399</v>
      </c>
      <c r="L109">
        <f t="shared" si="17"/>
        <v>-0.72553507769971504</v>
      </c>
      <c r="M109">
        <f t="shared" si="18"/>
        <v>1.240707825588</v>
      </c>
      <c r="N109">
        <f t="shared" si="19"/>
        <v>1.4410697333707385</v>
      </c>
      <c r="O109">
        <f t="shared" si="20"/>
        <v>1.4410697333707385</v>
      </c>
      <c r="P109">
        <f t="shared" si="21"/>
        <v>-3.4926424014114422E-2</v>
      </c>
      <c r="Q109">
        <f t="shared" si="22"/>
        <v>-0.24243952462022747</v>
      </c>
      <c r="R109">
        <f t="shared" si="23"/>
        <v>0.41458590311279853</v>
      </c>
      <c r="S109">
        <f t="shared" si="24"/>
        <v>0.48153738095017129</v>
      </c>
      <c r="U109" t="str">
        <f t="shared" si="25"/>
        <v>-0.0349264240141144 -0.242439524620227 0.414585903112799</v>
      </c>
    </row>
    <row r="110" spans="1:21">
      <c r="A110" s="1" t="s">
        <v>471</v>
      </c>
      <c r="H110">
        <f t="shared" si="14"/>
        <v>19</v>
      </c>
      <c r="I110">
        <f t="shared" si="15"/>
        <v>37</v>
      </c>
      <c r="K110">
        <f t="shared" si="16"/>
        <v>-0.33162522204501699</v>
      </c>
      <c r="L110">
        <f t="shared" si="17"/>
        <v>-1.3749168954500799</v>
      </c>
      <c r="M110">
        <f t="shared" si="18"/>
        <v>-0.27624304350680001</v>
      </c>
      <c r="N110">
        <f t="shared" si="19"/>
        <v>1.4410697333496367</v>
      </c>
      <c r="O110">
        <f t="shared" si="20"/>
        <v>1.4410697333496367</v>
      </c>
      <c r="P110">
        <f t="shared" si="21"/>
        <v>-0.11081347223500997</v>
      </c>
      <c r="Q110">
        <f t="shared" si="22"/>
        <v>-0.45943222979198267</v>
      </c>
      <c r="R110">
        <f t="shared" si="23"/>
        <v>-9.2307366258167281E-2</v>
      </c>
      <c r="S110">
        <f t="shared" si="24"/>
        <v>0.48153738096427356</v>
      </c>
      <c r="U110" t="str">
        <f t="shared" si="25"/>
        <v>-0.11081347223501 -0.459432229791983 -0.0923073662581673</v>
      </c>
    </row>
    <row r="111" spans="1:21">
      <c r="A111" s="1" t="s">
        <v>285</v>
      </c>
      <c r="H111">
        <f t="shared" si="14"/>
        <v>18</v>
      </c>
      <c r="I111">
        <f t="shared" si="15"/>
        <v>37</v>
      </c>
      <c r="K111">
        <f t="shared" si="16"/>
        <v>0.22908465298957301</v>
      </c>
      <c r="L111">
        <f t="shared" si="17"/>
        <v>-0.27631192583472702</v>
      </c>
      <c r="M111">
        <f t="shared" si="18"/>
        <v>-1.395655372157</v>
      </c>
      <c r="N111">
        <f t="shared" si="19"/>
        <v>1.4410697333663429</v>
      </c>
      <c r="O111">
        <f t="shared" si="20"/>
        <v>1.4410697333663429</v>
      </c>
      <c r="P111">
        <f t="shared" si="21"/>
        <v>7.6549261470823957E-2</v>
      </c>
      <c r="Q111">
        <f t="shared" si="22"/>
        <v>-9.2330383472663993E-2</v>
      </c>
      <c r="R111">
        <f t="shared" si="23"/>
        <v>-0.46636204831787259</v>
      </c>
      <c r="S111">
        <f t="shared" si="24"/>
        <v>0.48153738095310888</v>
      </c>
      <c r="U111" t="str">
        <f t="shared" si="25"/>
        <v>0.076549261470824 -0.092330383472664 -0.466362048317873</v>
      </c>
    </row>
    <row r="112" spans="1:21">
      <c r="A112" s="1" t="s">
        <v>286</v>
      </c>
      <c r="H112">
        <f t="shared" si="14"/>
        <v>18</v>
      </c>
      <c r="I112">
        <f t="shared" si="15"/>
        <v>35</v>
      </c>
      <c r="K112">
        <f t="shared" si="16"/>
        <v>0.80272529836740802</v>
      </c>
      <c r="L112">
        <f t="shared" si="17"/>
        <v>1.0520451033698399</v>
      </c>
      <c r="M112">
        <f t="shared" si="18"/>
        <v>-0.57053936958429996</v>
      </c>
      <c r="N112">
        <f t="shared" si="19"/>
        <v>1.4410697333610027</v>
      </c>
      <c r="O112">
        <f t="shared" si="20"/>
        <v>1.4410697333610027</v>
      </c>
      <c r="P112">
        <f t="shared" si="21"/>
        <v>0.26823284734596292</v>
      </c>
      <c r="Q112">
        <f t="shared" si="22"/>
        <v>0.3515437400405812</v>
      </c>
      <c r="R112">
        <f t="shared" si="23"/>
        <v>-0.19064728611122223</v>
      </c>
      <c r="S112">
        <f t="shared" si="24"/>
        <v>0.48153738095667775</v>
      </c>
      <c r="U112" t="str">
        <f t="shared" si="25"/>
        <v>0.268232847345963 0.351543740040581 -0.190647286111222</v>
      </c>
    </row>
    <row r="113" spans="1:21">
      <c r="A113" s="1" t="s">
        <v>287</v>
      </c>
      <c r="H113">
        <f t="shared" si="14"/>
        <v>19</v>
      </c>
      <c r="I113">
        <f t="shared" si="15"/>
        <v>36</v>
      </c>
      <c r="K113">
        <f t="shared" si="16"/>
        <v>-0.69394148715414705</v>
      </c>
      <c r="L113">
        <f t="shared" si="17"/>
        <v>1.2561270321917199</v>
      </c>
      <c r="M113">
        <f t="shared" si="18"/>
        <v>0.1314232392552</v>
      </c>
      <c r="N113">
        <f t="shared" si="19"/>
        <v>1.4410697333622746</v>
      </c>
      <c r="O113">
        <f t="shared" si="20"/>
        <v>1.4410697333622746</v>
      </c>
      <c r="P113">
        <f t="shared" si="21"/>
        <v>-0.23188244019333315</v>
      </c>
      <c r="Q113">
        <f t="shared" si="22"/>
        <v>0.41973827305229866</v>
      </c>
      <c r="R113">
        <f t="shared" si="23"/>
        <v>4.3915433766015192E-2</v>
      </c>
      <c r="S113">
        <f t="shared" si="24"/>
        <v>0.48153738095582777</v>
      </c>
      <c r="U113" t="str">
        <f t="shared" si="25"/>
        <v>-0.231882440193333 0.419738273052299 0.0439154337660152</v>
      </c>
    </row>
    <row r="114" spans="1:21">
      <c r="A114" s="1" t="s">
        <v>472</v>
      </c>
      <c r="H114">
        <f t="shared" si="14"/>
        <v>18</v>
      </c>
      <c r="I114">
        <f t="shared" si="15"/>
        <v>38</v>
      </c>
      <c r="K114">
        <f t="shared" si="16"/>
        <v>-1.26953232683421</v>
      </c>
      <c r="L114">
        <f t="shared" si="17"/>
        <v>-7.4803177776977495E-2</v>
      </c>
      <c r="M114">
        <f t="shared" si="18"/>
        <v>-0.67777144532510003</v>
      </c>
      <c r="N114">
        <f t="shared" si="19"/>
        <v>1.4410697333511284</v>
      </c>
      <c r="O114">
        <f t="shared" si="20"/>
        <v>1.4410697333511284</v>
      </c>
      <c r="P114">
        <f t="shared" si="21"/>
        <v>-0.42421768882089567</v>
      </c>
      <c r="Q114">
        <f t="shared" si="22"/>
        <v>-2.4995685830339641E-2</v>
      </c>
      <c r="R114">
        <f t="shared" si="23"/>
        <v>-0.22647917662844988</v>
      </c>
      <c r="S114">
        <f t="shared" si="24"/>
        <v>0.48153738096327675</v>
      </c>
      <c r="U114" t="str">
        <f t="shared" si="25"/>
        <v>-0.424217688820896 -0.0249956858303396 -0.22647917662845</v>
      </c>
    </row>
    <row r="115" spans="1:21">
      <c r="A115" s="1" t="s">
        <v>473</v>
      </c>
      <c r="H115">
        <f t="shared" si="14"/>
        <v>19</v>
      </c>
      <c r="I115">
        <f t="shared" si="15"/>
        <v>37</v>
      </c>
      <c r="K115">
        <f t="shared" si="16"/>
        <v>-0.33478070273245197</v>
      </c>
      <c r="L115">
        <f t="shared" si="17"/>
        <v>-1.3790803894005601</v>
      </c>
      <c r="M115">
        <f t="shared" si="18"/>
        <v>-0.25048180986640001</v>
      </c>
      <c r="N115">
        <f t="shared" si="19"/>
        <v>1.4410697333665647</v>
      </c>
      <c r="O115">
        <f t="shared" si="20"/>
        <v>1.4410697333665647</v>
      </c>
      <c r="P115">
        <f t="shared" si="21"/>
        <v>-0.11186788470726265</v>
      </c>
      <c r="Q115">
        <f t="shared" si="22"/>
        <v>-0.46082347263247475</v>
      </c>
      <c r="R115">
        <f t="shared" si="23"/>
        <v>-8.3699179787535341E-2</v>
      </c>
      <c r="S115">
        <f t="shared" si="24"/>
        <v>0.48153738095296073</v>
      </c>
      <c r="U115" t="str">
        <f t="shared" si="25"/>
        <v>-0.111867884707263 -0.460823472632475 -0.0836991797875353</v>
      </c>
    </row>
    <row r="116" spans="1:21">
      <c r="A116" s="1" t="s">
        <v>288</v>
      </c>
      <c r="H116">
        <f t="shared" si="14"/>
        <v>18</v>
      </c>
      <c r="I116">
        <f t="shared" si="15"/>
        <v>37</v>
      </c>
      <c r="K116">
        <f t="shared" si="16"/>
        <v>0.81851841170462203</v>
      </c>
      <c r="L116">
        <f t="shared" si="17"/>
        <v>-0.85423782696258599</v>
      </c>
      <c r="M116">
        <f t="shared" si="18"/>
        <v>0.82279239247680003</v>
      </c>
      <c r="N116">
        <f t="shared" si="19"/>
        <v>1.4410697333685538</v>
      </c>
      <c r="O116">
        <f t="shared" si="20"/>
        <v>1.4410697333685538</v>
      </c>
      <c r="P116">
        <f t="shared" si="21"/>
        <v>0.27351015922844968</v>
      </c>
      <c r="Q116">
        <f t="shared" si="22"/>
        <v>-0.28544589923753133</v>
      </c>
      <c r="R116">
        <f t="shared" si="23"/>
        <v>0.27493832155787518</v>
      </c>
      <c r="S116">
        <f t="shared" si="24"/>
        <v>0.48153738095163118</v>
      </c>
      <c r="U116" t="str">
        <f t="shared" si="25"/>
        <v>0.27351015922845 -0.285445899237531 0.274938321557875</v>
      </c>
    </row>
    <row r="117" spans="1:21">
      <c r="A117" s="1" t="s">
        <v>289</v>
      </c>
      <c r="H117">
        <f t="shared" si="14"/>
        <v>16</v>
      </c>
      <c r="I117">
        <f t="shared" si="15"/>
        <v>34</v>
      </c>
      <c r="K117">
        <f t="shared" si="16"/>
        <v>1.2607458103128999</v>
      </c>
      <c r="L117">
        <f t="shared" si="17"/>
        <v>5.7619122669151E-2</v>
      </c>
      <c r="M117">
        <f t="shared" si="18"/>
        <v>0.6956162842561</v>
      </c>
      <c r="N117">
        <f t="shared" si="19"/>
        <v>1.4410697333720379</v>
      </c>
      <c r="O117">
        <f t="shared" si="20"/>
        <v>1.4410697333720379</v>
      </c>
      <c r="P117">
        <f t="shared" si="21"/>
        <v>0.4212816503475531</v>
      </c>
      <c r="Q117">
        <f t="shared" si="22"/>
        <v>1.925358695708344E-2</v>
      </c>
      <c r="R117">
        <f t="shared" si="23"/>
        <v>0.23244207820711402</v>
      </c>
      <c r="S117">
        <f t="shared" si="24"/>
        <v>0.48153738094930293</v>
      </c>
      <c r="U117" t="str">
        <f t="shared" si="25"/>
        <v>0.421281650347553 0.0192535869570834 0.232442078207114</v>
      </c>
    </row>
    <row r="118" spans="1:21">
      <c r="A118" s="1" t="s">
        <v>290</v>
      </c>
      <c r="H118">
        <f t="shared" si="14"/>
        <v>17</v>
      </c>
      <c r="I118">
        <f t="shared" si="15"/>
        <v>35</v>
      </c>
      <c r="K118">
        <f t="shared" si="16"/>
        <v>1.38589745652498</v>
      </c>
      <c r="L118">
        <f t="shared" si="17"/>
        <v>0.222750261961985</v>
      </c>
      <c r="M118">
        <f t="shared" si="18"/>
        <v>-0.3261173672653</v>
      </c>
      <c r="N118">
        <f t="shared" si="19"/>
        <v>1.4410697333712177</v>
      </c>
      <c r="O118">
        <f t="shared" si="20"/>
        <v>1.4410697333712177</v>
      </c>
      <c r="P118">
        <f t="shared" si="21"/>
        <v>0.46310141419657963</v>
      </c>
      <c r="Q118">
        <f t="shared" si="22"/>
        <v>7.4432607435407694E-2</v>
      </c>
      <c r="R118">
        <f t="shared" si="23"/>
        <v>-0.10897300753643718</v>
      </c>
      <c r="S118">
        <f t="shared" si="24"/>
        <v>0.48153738094985099</v>
      </c>
      <c r="U118" t="str">
        <f t="shared" si="25"/>
        <v>0.46310141419658 0.0744326074354077 -0.108973007536437</v>
      </c>
    </row>
    <row r="119" spans="1:21">
      <c r="A119" s="1" t="s">
        <v>291</v>
      </c>
      <c r="H119">
        <f t="shared" si="14"/>
        <v>18</v>
      </c>
      <c r="I119">
        <f t="shared" si="15"/>
        <v>35</v>
      </c>
      <c r="K119">
        <f t="shared" si="16"/>
        <v>0.79904445681859304</v>
      </c>
      <c r="L119">
        <f t="shared" si="17"/>
        <v>1.0415977229586699</v>
      </c>
      <c r="M119">
        <f t="shared" si="18"/>
        <v>-0.59437708228849995</v>
      </c>
      <c r="N119">
        <f t="shared" si="19"/>
        <v>1.4410697333560916</v>
      </c>
      <c r="O119">
        <f t="shared" si="20"/>
        <v>1.4410697333560916</v>
      </c>
      <c r="P119">
        <f t="shared" si="21"/>
        <v>0.26700288410812217</v>
      </c>
      <c r="Q119">
        <f t="shared" si="22"/>
        <v>0.34805271939150301</v>
      </c>
      <c r="R119">
        <f t="shared" si="23"/>
        <v>-0.19861272281478312</v>
      </c>
      <c r="S119">
        <f t="shared" si="24"/>
        <v>0.4815373809599599</v>
      </c>
      <c r="U119" t="str">
        <f t="shared" si="25"/>
        <v>0.267002884108122 0.348052719391503 -0.198612722814783</v>
      </c>
    </row>
    <row r="120" spans="1:21">
      <c r="A120" s="1" t="s">
        <v>292</v>
      </c>
      <c r="H120">
        <f t="shared" si="14"/>
        <v>18</v>
      </c>
      <c r="I120">
        <f t="shared" si="15"/>
        <v>35</v>
      </c>
      <c r="K120">
        <f t="shared" si="16"/>
        <v>0.31119771039801097</v>
      </c>
      <c r="L120">
        <f t="shared" si="17"/>
        <v>1.38254214616889</v>
      </c>
      <c r="M120">
        <f t="shared" si="18"/>
        <v>0.26156294751870002</v>
      </c>
      <c r="N120">
        <f t="shared" si="19"/>
        <v>1.4410697333595328</v>
      </c>
      <c r="O120">
        <f t="shared" si="20"/>
        <v>1.4410697333595328</v>
      </c>
      <c r="P120">
        <f t="shared" si="21"/>
        <v>0.10398756351348033</v>
      </c>
      <c r="Q120">
        <f t="shared" si="22"/>
        <v>0.4619802281029885</v>
      </c>
      <c r="R120">
        <f t="shared" si="23"/>
        <v>8.7401972151681315E-2</v>
      </c>
      <c r="S120">
        <f t="shared" si="24"/>
        <v>0.48153738095766008</v>
      </c>
      <c r="U120" t="str">
        <f t="shared" si="25"/>
        <v>0.10398756351348 0.461980228102988 0.0874019721516813</v>
      </c>
    </row>
    <row r="121" spans="1:21">
      <c r="A121" s="1" t="s">
        <v>293</v>
      </c>
      <c r="H121">
        <f t="shared" si="14"/>
        <v>19</v>
      </c>
      <c r="I121">
        <f t="shared" si="15"/>
        <v>37</v>
      </c>
      <c r="K121">
        <f t="shared" si="16"/>
        <v>-0.24388112877709101</v>
      </c>
      <c r="L121">
        <f t="shared" si="17"/>
        <v>0.29695773771399397</v>
      </c>
      <c r="M121">
        <f t="shared" si="18"/>
        <v>1.3888916708729999</v>
      </c>
      <c r="N121">
        <f t="shared" si="19"/>
        <v>1.4410697333516498</v>
      </c>
      <c r="O121">
        <f t="shared" si="20"/>
        <v>1.4410697333516498</v>
      </c>
      <c r="P121">
        <f t="shared" si="21"/>
        <v>-8.149354420515463E-2</v>
      </c>
      <c r="Q121">
        <f t="shared" si="22"/>
        <v>9.9229237812726259E-2</v>
      </c>
      <c r="R121">
        <f t="shared" si="23"/>
        <v>0.46410193910457248</v>
      </c>
      <c r="S121">
        <f t="shared" si="24"/>
        <v>0.48153738096292836</v>
      </c>
      <c r="U121" t="str">
        <f t="shared" si="25"/>
        <v>-0.0814935442051546 0.0992292378127263 0.464101939104572</v>
      </c>
    </row>
    <row r="122" spans="1:21">
      <c r="A122" s="1" t="s">
        <v>294</v>
      </c>
      <c r="H122">
        <f t="shared" si="14"/>
        <v>18</v>
      </c>
      <c r="I122">
        <f t="shared" si="15"/>
        <v>35</v>
      </c>
      <c r="K122">
        <f t="shared" si="16"/>
        <v>-1.02821255966394</v>
      </c>
      <c r="L122">
        <f t="shared" si="17"/>
        <v>0.60238302521858</v>
      </c>
      <c r="M122">
        <f t="shared" si="18"/>
        <v>0.81030586786600001</v>
      </c>
      <c r="N122">
        <f t="shared" si="19"/>
        <v>1.441069733364847</v>
      </c>
      <c r="O122">
        <f t="shared" si="20"/>
        <v>1.441069733364847</v>
      </c>
      <c r="P122">
        <f t="shared" si="21"/>
        <v>-0.34358003057117825</v>
      </c>
      <c r="Q122">
        <f t="shared" si="22"/>
        <v>0.20128793047208388</v>
      </c>
      <c r="R122">
        <f t="shared" si="23"/>
        <v>0.27076591531268496</v>
      </c>
      <c r="S122">
        <f t="shared" si="24"/>
        <v>0.48153738095410864</v>
      </c>
      <c r="U122" t="str">
        <f t="shared" si="25"/>
        <v>-0.343580030571178 0.201287930472084 0.270765915312685</v>
      </c>
    </row>
    <row r="123" spans="1:21">
      <c r="A123" s="1" t="s">
        <v>295</v>
      </c>
      <c r="H123">
        <f t="shared" si="14"/>
        <v>19</v>
      </c>
      <c r="I123">
        <f t="shared" si="15"/>
        <v>36</v>
      </c>
      <c r="K123">
        <f t="shared" si="16"/>
        <v>-0.67253007410886401</v>
      </c>
      <c r="L123">
        <f t="shared" si="17"/>
        <v>1.26859842319257</v>
      </c>
      <c r="M123">
        <f t="shared" si="18"/>
        <v>0.12265119861489999</v>
      </c>
      <c r="N123">
        <f t="shared" si="19"/>
        <v>1.4410697333679658</v>
      </c>
      <c r="O123">
        <f t="shared" si="20"/>
        <v>1.4410697333679658</v>
      </c>
      <c r="P123">
        <f t="shared" si="21"/>
        <v>-0.22472775813629622</v>
      </c>
      <c r="Q123">
        <f t="shared" si="22"/>
        <v>0.42390562235757884</v>
      </c>
      <c r="R123">
        <f t="shared" si="23"/>
        <v>4.0984232465705865E-2</v>
      </c>
      <c r="S123">
        <f t="shared" si="24"/>
        <v>0.48153738095202425</v>
      </c>
      <c r="U123" t="str">
        <f t="shared" si="25"/>
        <v>-0.224727758136296 0.423905622357579 0.0409842324657059</v>
      </c>
    </row>
    <row r="124" spans="1:21">
      <c r="A124" s="1" t="s">
        <v>296</v>
      </c>
      <c r="H124">
        <f t="shared" si="14"/>
        <v>18</v>
      </c>
      <c r="I124">
        <f t="shared" si="15"/>
        <v>35</v>
      </c>
      <c r="K124">
        <f t="shared" si="16"/>
        <v>0.33162522204501599</v>
      </c>
      <c r="L124">
        <f t="shared" si="17"/>
        <v>1.3749168954500799</v>
      </c>
      <c r="M124">
        <f t="shared" si="18"/>
        <v>0.27624304350680001</v>
      </c>
      <c r="N124">
        <f t="shared" si="19"/>
        <v>1.4410697333496363</v>
      </c>
      <c r="O124">
        <f t="shared" si="20"/>
        <v>1.4410697333496363</v>
      </c>
      <c r="P124">
        <f t="shared" si="21"/>
        <v>0.11081347223500973</v>
      </c>
      <c r="Q124">
        <f t="shared" si="22"/>
        <v>0.45943222979198312</v>
      </c>
      <c r="R124">
        <f t="shared" si="23"/>
        <v>9.2307366258167364E-2</v>
      </c>
      <c r="S124">
        <f t="shared" si="24"/>
        <v>0.48153738096427395</v>
      </c>
      <c r="U124" t="str">
        <f t="shared" si="25"/>
        <v>0.11081347223501 0.459432229791983 0.0923073662581674</v>
      </c>
    </row>
    <row r="125" spans="1:21">
      <c r="A125" s="1" t="s">
        <v>297</v>
      </c>
      <c r="H125">
        <f t="shared" si="14"/>
        <v>19</v>
      </c>
      <c r="I125">
        <f t="shared" si="15"/>
        <v>37</v>
      </c>
      <c r="K125">
        <f t="shared" si="16"/>
        <v>-0.22908465298957301</v>
      </c>
      <c r="L125">
        <f t="shared" si="17"/>
        <v>0.27631192583472702</v>
      </c>
      <c r="M125">
        <f t="shared" si="18"/>
        <v>1.395655372157</v>
      </c>
      <c r="N125">
        <f t="shared" si="19"/>
        <v>1.4410697333663429</v>
      </c>
      <c r="O125">
        <f t="shared" si="20"/>
        <v>1.4410697333663429</v>
      </c>
      <c r="P125">
        <f t="shared" si="21"/>
        <v>-7.6549261470823957E-2</v>
      </c>
      <c r="Q125">
        <f t="shared" si="22"/>
        <v>9.2330383472663993E-2</v>
      </c>
      <c r="R125">
        <f t="shared" si="23"/>
        <v>0.46636204831787259</v>
      </c>
      <c r="S125">
        <f t="shared" si="24"/>
        <v>0.48153738095310888</v>
      </c>
      <c r="U125" t="str">
        <f t="shared" si="25"/>
        <v>-0.076549261470824 0.092330383472664 0.466362048317873</v>
      </c>
    </row>
    <row r="126" spans="1:21">
      <c r="A126" s="1" t="s">
        <v>298</v>
      </c>
      <c r="H126">
        <f t="shared" si="14"/>
        <v>20</v>
      </c>
      <c r="I126">
        <f t="shared" si="15"/>
        <v>39</v>
      </c>
      <c r="K126">
        <f t="shared" si="16"/>
        <v>-7.8664459755960897E-2</v>
      </c>
      <c r="L126">
        <f t="shared" si="17"/>
        <v>-0.72253999828175897</v>
      </c>
      <c r="M126">
        <f t="shared" si="18"/>
        <v>1.2443592045930001</v>
      </c>
      <c r="N126">
        <f t="shared" si="19"/>
        <v>1.4410697333581832</v>
      </c>
      <c r="O126">
        <f t="shared" si="20"/>
        <v>1.4410697333581832</v>
      </c>
      <c r="P126">
        <f t="shared" si="21"/>
        <v>-2.6285943732322101E-2</v>
      </c>
      <c r="Q126">
        <f t="shared" si="22"/>
        <v>-0.24143871067197195</v>
      </c>
      <c r="R126">
        <f t="shared" si="23"/>
        <v>0.41580602137485739</v>
      </c>
      <c r="S126">
        <f t="shared" si="24"/>
        <v>0.48153738095856208</v>
      </c>
      <c r="U126" t="str">
        <f t="shared" si="25"/>
        <v>-0.0262859437323221 -0.241438710671972 0.415806021374857</v>
      </c>
    </row>
    <row r="127" spans="1:21">
      <c r="A127" s="1" t="s">
        <v>299</v>
      </c>
      <c r="H127">
        <f t="shared" si="14"/>
        <v>18</v>
      </c>
      <c r="I127">
        <f t="shared" si="15"/>
        <v>37</v>
      </c>
      <c r="K127">
        <f t="shared" si="16"/>
        <v>0.83992982474382305</v>
      </c>
      <c r="L127">
        <f t="shared" si="17"/>
        <v>-0.841766435960838</v>
      </c>
      <c r="M127">
        <f t="shared" si="18"/>
        <v>0.81402035182700005</v>
      </c>
      <c r="N127">
        <f t="shared" si="19"/>
        <v>1.4410697333553828</v>
      </c>
      <c r="O127">
        <f t="shared" si="20"/>
        <v>1.4410697333553828</v>
      </c>
      <c r="P127">
        <f t="shared" si="21"/>
        <v>0.28066484128839375</v>
      </c>
      <c r="Q127">
        <f t="shared" si="22"/>
        <v>-0.28127854993469553</v>
      </c>
      <c r="R127">
        <f t="shared" si="23"/>
        <v>0.27200712026237356</v>
      </c>
      <c r="S127">
        <f t="shared" si="24"/>
        <v>0.48153738096043341</v>
      </c>
      <c r="U127" t="str">
        <f t="shared" si="25"/>
        <v>0.280664841288394 -0.281278549934696 0.272007120262374</v>
      </c>
    </row>
    <row r="128" spans="1:21">
      <c r="A128" s="1" t="s">
        <v>300</v>
      </c>
      <c r="H128">
        <f t="shared" si="14"/>
        <v>17</v>
      </c>
      <c r="I128">
        <f t="shared" si="15"/>
        <v>36</v>
      </c>
      <c r="K128">
        <f t="shared" si="16"/>
        <v>1.25723212121519</v>
      </c>
      <c r="L128">
        <f t="shared" si="17"/>
        <v>8.3399497313018295E-2</v>
      </c>
      <c r="M128">
        <f t="shared" si="18"/>
        <v>0.69935248170249997</v>
      </c>
      <c r="N128">
        <f t="shared" si="19"/>
        <v>1.4410697333684988</v>
      </c>
      <c r="O128">
        <f t="shared" si="20"/>
        <v>1.4410697333684988</v>
      </c>
      <c r="P128">
        <f t="shared" si="21"/>
        <v>0.42010754155743801</v>
      </c>
      <c r="Q128">
        <f t="shared" si="22"/>
        <v>2.7868169443072417E-2</v>
      </c>
      <c r="R128">
        <f t="shared" si="23"/>
        <v>0.23369053877350193</v>
      </c>
      <c r="S128">
        <f t="shared" si="24"/>
        <v>0.48153738095166809</v>
      </c>
      <c r="U128" t="str">
        <f t="shared" si="25"/>
        <v>0.420107541557438 0.0278681694430724 0.233690538773502</v>
      </c>
    </row>
    <row r="129" spans="1:21">
      <c r="A129" s="1" t="s">
        <v>301</v>
      </c>
      <c r="H129">
        <f t="shared" si="14"/>
        <v>17</v>
      </c>
      <c r="I129">
        <f t="shared" si="15"/>
        <v>35</v>
      </c>
      <c r="K129">
        <f t="shared" si="16"/>
        <v>1.38957829807746</v>
      </c>
      <c r="L129">
        <f t="shared" si="17"/>
        <v>0.23319764237218399</v>
      </c>
      <c r="M129">
        <f t="shared" si="18"/>
        <v>-0.30227965455369998</v>
      </c>
      <c r="N129">
        <f t="shared" si="19"/>
        <v>1.4410697333761817</v>
      </c>
      <c r="O129">
        <f t="shared" si="20"/>
        <v>1.4410697333761817</v>
      </c>
      <c r="P129">
        <f t="shared" si="21"/>
        <v>0.4643313774335503</v>
      </c>
      <c r="Q129">
        <f t="shared" si="22"/>
        <v>7.7923628086840391E-2</v>
      </c>
      <c r="R129">
        <f t="shared" si="23"/>
        <v>-0.10100757083155973</v>
      </c>
      <c r="S129">
        <f t="shared" si="24"/>
        <v>0.48153738094653348</v>
      </c>
      <c r="U129" t="str">
        <f t="shared" si="25"/>
        <v>0.46433137743355 0.0779236280868404 -0.10100757083156</v>
      </c>
    </row>
    <row r="130" spans="1:21">
      <c r="A130" s="1" t="s">
        <v>302</v>
      </c>
      <c r="H130">
        <f t="shared" si="14"/>
        <v>17</v>
      </c>
      <c r="I130">
        <f t="shared" si="15"/>
        <v>36</v>
      </c>
      <c r="K130">
        <f t="shared" si="16"/>
        <v>0.24388112877709001</v>
      </c>
      <c r="L130">
        <f t="shared" si="17"/>
        <v>-0.29695773771399298</v>
      </c>
      <c r="M130">
        <f t="shared" si="18"/>
        <v>-1.3888916708729999</v>
      </c>
      <c r="N130">
        <f t="shared" si="19"/>
        <v>1.4410697333516493</v>
      </c>
      <c r="O130">
        <f t="shared" si="20"/>
        <v>1.4410697333516493</v>
      </c>
      <c r="P130">
        <f t="shared" si="21"/>
        <v>8.1493544205154381E-2</v>
      </c>
      <c r="Q130">
        <f t="shared" si="22"/>
        <v>-9.9229237812726037E-2</v>
      </c>
      <c r="R130">
        <f t="shared" si="23"/>
        <v>-0.46410193910457298</v>
      </c>
      <c r="S130">
        <f t="shared" si="24"/>
        <v>0.48153738096292875</v>
      </c>
      <c r="U130" t="str">
        <f t="shared" si="25"/>
        <v>0.0814935442051544 -0.099229237812726 -0.464101939104573</v>
      </c>
    </row>
    <row r="131" spans="1:21">
      <c r="A131" s="1" t="s">
        <v>474</v>
      </c>
      <c r="H131">
        <f t="shared" si="14"/>
        <v>18</v>
      </c>
      <c r="I131">
        <f t="shared" si="15"/>
        <v>38</v>
      </c>
      <c r="K131">
        <f t="shared" si="16"/>
        <v>-1.25723212121519</v>
      </c>
      <c r="L131">
        <f t="shared" si="17"/>
        <v>-8.3399497313017906E-2</v>
      </c>
      <c r="M131">
        <f t="shared" si="18"/>
        <v>-0.69935248170249997</v>
      </c>
      <c r="N131">
        <f t="shared" si="19"/>
        <v>1.4410697333684988</v>
      </c>
      <c r="O131">
        <f t="shared" si="20"/>
        <v>1.4410697333684988</v>
      </c>
      <c r="P131">
        <f t="shared" si="21"/>
        <v>-0.42010754155743801</v>
      </c>
      <c r="Q131">
        <f t="shared" si="22"/>
        <v>-2.7868169443072285E-2</v>
      </c>
      <c r="R131">
        <f t="shared" si="23"/>
        <v>-0.23369053877350193</v>
      </c>
      <c r="S131">
        <f t="shared" si="24"/>
        <v>0.48153738095166804</v>
      </c>
      <c r="U131" t="str">
        <f t="shared" si="25"/>
        <v>-0.420107541557438 -0.0278681694430723 -0.233690538773502</v>
      </c>
    </row>
    <row r="132" spans="1:21">
      <c r="A132" s="1" t="s">
        <v>303</v>
      </c>
      <c r="H132">
        <f t="shared" si="14"/>
        <v>17</v>
      </c>
      <c r="I132">
        <f t="shared" si="15"/>
        <v>35</v>
      </c>
      <c r="K132">
        <f t="shared" si="16"/>
        <v>-1.0392739613804001</v>
      </c>
      <c r="L132">
        <f t="shared" si="17"/>
        <v>0.57874213392301599</v>
      </c>
      <c r="M132">
        <f t="shared" si="18"/>
        <v>0.81341819011740002</v>
      </c>
      <c r="N132">
        <f t="shared" si="19"/>
        <v>1.4410697333560727</v>
      </c>
      <c r="O132">
        <f t="shared" si="20"/>
        <v>1.4410697333560727</v>
      </c>
      <c r="P132">
        <f t="shared" si="21"/>
        <v>-0.34727622812362396</v>
      </c>
      <c r="Q132">
        <f t="shared" si="22"/>
        <v>0.19338826218454377</v>
      </c>
      <c r="R132">
        <f t="shared" si="23"/>
        <v>0.27180590628472462</v>
      </c>
      <c r="S132">
        <f t="shared" si="24"/>
        <v>0.48153738095997245</v>
      </c>
      <c r="U132" t="str">
        <f t="shared" si="25"/>
        <v>-0.347276228123624 0.193388262184544 0.271805906284725</v>
      </c>
    </row>
    <row r="133" spans="1:21">
      <c r="A133" s="1" t="s">
        <v>304</v>
      </c>
      <c r="H133">
        <f t="shared" si="14"/>
        <v>19</v>
      </c>
      <c r="I133">
        <f t="shared" si="15"/>
        <v>37</v>
      </c>
      <c r="K133">
        <f t="shared" si="16"/>
        <v>-0.80272529836740802</v>
      </c>
      <c r="L133">
        <f t="shared" si="17"/>
        <v>-1.0520451033698399</v>
      </c>
      <c r="M133">
        <f t="shared" si="18"/>
        <v>0.57053936958429996</v>
      </c>
      <c r="N133">
        <f t="shared" si="19"/>
        <v>1.4410697333610027</v>
      </c>
      <c r="O133">
        <f t="shared" si="20"/>
        <v>1.4410697333610027</v>
      </c>
      <c r="P133">
        <f t="shared" si="21"/>
        <v>-0.26823284734596292</v>
      </c>
      <c r="Q133">
        <f t="shared" si="22"/>
        <v>-0.3515437400405812</v>
      </c>
      <c r="R133">
        <f t="shared" si="23"/>
        <v>0.19064728611122223</v>
      </c>
      <c r="S133">
        <f t="shared" si="24"/>
        <v>0.48153738095667775</v>
      </c>
      <c r="U133" t="str">
        <f t="shared" si="25"/>
        <v>-0.268232847345963 -0.351543740040581 0.190647286111222</v>
      </c>
    </row>
    <row r="134" spans="1:21">
      <c r="A134" s="1" t="s">
        <v>305</v>
      </c>
      <c r="H134">
        <f t="shared" si="14"/>
        <v>17</v>
      </c>
      <c r="I134">
        <f t="shared" si="15"/>
        <v>36</v>
      </c>
      <c r="K134">
        <f t="shared" si="16"/>
        <v>1.0392739613804101</v>
      </c>
      <c r="L134">
        <f t="shared" si="17"/>
        <v>-0.57874213392301599</v>
      </c>
      <c r="M134">
        <f t="shared" si="18"/>
        <v>-0.81341819011740002</v>
      </c>
      <c r="N134">
        <f t="shared" si="19"/>
        <v>1.4410697333560798</v>
      </c>
      <c r="O134">
        <f t="shared" si="20"/>
        <v>1.4410697333560798</v>
      </c>
      <c r="P134">
        <f t="shared" si="21"/>
        <v>0.34727622812362219</v>
      </c>
      <c r="Q134">
        <f t="shared" si="22"/>
        <v>-0.19338826218454092</v>
      </c>
      <c r="R134">
        <f t="shared" si="23"/>
        <v>-0.27180590628472062</v>
      </c>
      <c r="S134">
        <f t="shared" si="24"/>
        <v>0.48153738095996779</v>
      </c>
      <c r="U134" t="str">
        <f t="shared" si="25"/>
        <v>0.347276228123622 -0.193388262184541 -0.271805906284721</v>
      </c>
    </row>
    <row r="135" spans="1:21">
      <c r="A135" s="1" t="s">
        <v>306</v>
      </c>
      <c r="H135">
        <f t="shared" si="14"/>
        <v>18</v>
      </c>
      <c r="I135">
        <f t="shared" si="15"/>
        <v>37</v>
      </c>
      <c r="K135">
        <f t="shared" si="16"/>
        <v>-1.38238376741438</v>
      </c>
      <c r="L135">
        <f t="shared" si="17"/>
        <v>-0.248530636599334</v>
      </c>
      <c r="M135">
        <f t="shared" si="18"/>
        <v>0.32238116981129999</v>
      </c>
      <c r="N135">
        <f t="shared" si="19"/>
        <v>1.441069733353715</v>
      </c>
      <c r="O135">
        <f t="shared" si="20"/>
        <v>1.441069733353715</v>
      </c>
      <c r="P135">
        <f t="shared" si="21"/>
        <v>-0.46192730541589117</v>
      </c>
      <c r="Q135">
        <f t="shared" si="22"/>
        <v>-8.3047189922053913E-2</v>
      </c>
      <c r="R135">
        <f t="shared" si="23"/>
        <v>0.10772454697315449</v>
      </c>
      <c r="S135">
        <f t="shared" si="24"/>
        <v>0.48153738096154808</v>
      </c>
      <c r="U135" t="str">
        <f t="shared" si="25"/>
        <v>-0.461927305415891 -0.0830471899220539 0.107724546973154</v>
      </c>
    </row>
    <row r="136" spans="1:21">
      <c r="A136" s="1" t="s">
        <v>307</v>
      </c>
      <c r="H136">
        <f t="shared" si="14"/>
        <v>18</v>
      </c>
      <c r="I136">
        <f t="shared" si="15"/>
        <v>35</v>
      </c>
      <c r="K136">
        <f t="shared" si="16"/>
        <v>0.69078600647566402</v>
      </c>
      <c r="L136">
        <f t="shared" si="17"/>
        <v>-1.2602905261316999</v>
      </c>
      <c r="M136">
        <f t="shared" si="18"/>
        <v>-0.1056620056088</v>
      </c>
      <c r="N136">
        <f t="shared" si="19"/>
        <v>1.4410697333679543</v>
      </c>
      <c r="O136">
        <f t="shared" si="20"/>
        <v>1.4410697333679543</v>
      </c>
      <c r="P136">
        <f t="shared" si="21"/>
        <v>0.23082802771742791</v>
      </c>
      <c r="Q136">
        <f t="shared" si="22"/>
        <v>-0.42112951590050546</v>
      </c>
      <c r="R136">
        <f t="shared" si="23"/>
        <v>-3.530724729613692E-2</v>
      </c>
      <c r="S136">
        <f t="shared" si="24"/>
        <v>0.48153738095203191</v>
      </c>
      <c r="U136" t="str">
        <f t="shared" si="25"/>
        <v>0.230828027717428 -0.421129515900505 -0.0353072472961369</v>
      </c>
    </row>
    <row r="137" spans="1:21">
      <c r="A137" s="1" t="s">
        <v>308</v>
      </c>
      <c r="H137">
        <f t="shared" si="14"/>
        <v>18</v>
      </c>
      <c r="I137">
        <f t="shared" si="15"/>
        <v>36</v>
      </c>
      <c r="K137">
        <f t="shared" si="16"/>
        <v>0.67253007410886401</v>
      </c>
      <c r="L137">
        <f t="shared" si="17"/>
        <v>-1.26859842319257</v>
      </c>
      <c r="M137">
        <f t="shared" si="18"/>
        <v>-0.12265119861489999</v>
      </c>
      <c r="N137">
        <f t="shared" si="19"/>
        <v>1.4410697333679658</v>
      </c>
      <c r="O137">
        <f t="shared" si="20"/>
        <v>1.4410697333679658</v>
      </c>
      <c r="P137">
        <f t="shared" si="21"/>
        <v>0.22472775813629622</v>
      </c>
      <c r="Q137">
        <f t="shared" si="22"/>
        <v>-0.42390562235757884</v>
      </c>
      <c r="R137">
        <f t="shared" si="23"/>
        <v>-4.0984232465705865E-2</v>
      </c>
      <c r="S137">
        <f t="shared" si="24"/>
        <v>0.48153738095202425</v>
      </c>
      <c r="U137" t="str">
        <f t="shared" si="25"/>
        <v>0.224727758136296 -0.423905622357579 -0.0409842324657059</v>
      </c>
    </row>
    <row r="138" spans="1:21">
      <c r="A138" t="s">
        <v>309</v>
      </c>
      <c r="H138">
        <f t="shared" ref="H138:H167" si="26">FIND(" ",A138)</f>
        <v>19</v>
      </c>
      <c r="I138">
        <f t="shared" ref="I138:I167" si="27">FIND(" ",A138,H138+1)</f>
        <v>37</v>
      </c>
      <c r="K138">
        <f t="shared" ref="K138:K167" si="28">(VALUE(MID(A138,1,H138-1)))</f>
        <v>7.8664459755961202E-2</v>
      </c>
      <c r="L138">
        <f t="shared" ref="L138:L167" si="29">VALUE(MID(A138,H138+1,I138-H138-1))</f>
        <v>0.72253999828175797</v>
      </c>
      <c r="M138">
        <f t="shared" ref="M138:M167" si="30">VALUE(MID(A138,I138+1,LEN(A138)-I138-2))</f>
        <v>-1.2443592045930001</v>
      </c>
      <c r="N138">
        <f t="shared" ref="N138:N167" si="31">SQRT(K138^2+L138^2+M138^2)</f>
        <v>1.4410697333581828</v>
      </c>
      <c r="O138">
        <f t="shared" si="20"/>
        <v>1.4410697333581828</v>
      </c>
      <c r="P138">
        <f t="shared" si="21"/>
        <v>2.6285943732322226E-2</v>
      </c>
      <c r="Q138">
        <f t="shared" si="22"/>
        <v>0.24143871067197181</v>
      </c>
      <c r="R138">
        <f t="shared" si="23"/>
        <v>-0.41580602137485773</v>
      </c>
      <c r="S138">
        <f t="shared" ref="S138:S167" si="32">SQRT(P138^2+Q138^2+R138^2)</f>
        <v>0.4815373809585623</v>
      </c>
      <c r="U138" t="str">
        <f t="shared" si="25"/>
        <v>0.0262859437323222 0.241438710671972 -0.415806021374858</v>
      </c>
    </row>
    <row r="139" spans="1:21">
      <c r="A139" t="s">
        <v>310</v>
      </c>
      <c r="H139">
        <f t="shared" si="26"/>
        <v>19</v>
      </c>
      <c r="I139">
        <f t="shared" si="27"/>
        <v>37</v>
      </c>
      <c r="K139">
        <f t="shared" si="28"/>
        <v>-0.81947196848111603</v>
      </c>
      <c r="L139">
        <f t="shared" si="29"/>
        <v>-1.0339724722591199</v>
      </c>
      <c r="M139">
        <f t="shared" si="30"/>
        <v>0.5796969863036</v>
      </c>
      <c r="N139">
        <f t="shared" si="31"/>
        <v>1.4410697333735896</v>
      </c>
      <c r="O139">
        <f t="shared" si="20"/>
        <v>1.4410697333735896</v>
      </c>
      <c r="P139">
        <f t="shared" si="21"/>
        <v>-0.27382879282262801</v>
      </c>
      <c r="Q139">
        <f t="shared" si="22"/>
        <v>-0.34550472106486402</v>
      </c>
      <c r="R139">
        <f t="shared" si="23"/>
        <v>0.19370732870417676</v>
      </c>
      <c r="S139">
        <f t="shared" si="32"/>
        <v>0.48153738094826576</v>
      </c>
      <c r="U139" t="str">
        <f t="shared" si="25"/>
        <v>-0.273828792822628 -0.345504721064864 0.193707328704177</v>
      </c>
    </row>
    <row r="140" spans="1:21">
      <c r="A140" t="s">
        <v>311</v>
      </c>
      <c r="H140">
        <f t="shared" si="26"/>
        <v>19</v>
      </c>
      <c r="I140">
        <f t="shared" si="27"/>
        <v>37</v>
      </c>
      <c r="K140">
        <f t="shared" si="28"/>
        <v>-0.83081861733559204</v>
      </c>
      <c r="L140">
        <f t="shared" si="29"/>
        <v>0.86283414648998902</v>
      </c>
      <c r="M140">
        <f t="shared" si="30"/>
        <v>-0.80121135610039995</v>
      </c>
      <c r="N140">
        <f t="shared" si="31"/>
        <v>1.4410697333594842</v>
      </c>
      <c r="O140">
        <f t="shared" si="20"/>
        <v>1.4410697333594842</v>
      </c>
      <c r="P140">
        <f t="shared" si="21"/>
        <v>-0.2776203064858016</v>
      </c>
      <c r="Q140">
        <f t="shared" si="22"/>
        <v>0.28831838285372513</v>
      </c>
      <c r="R140">
        <f t="shared" si="23"/>
        <v>-0.26772695941002334</v>
      </c>
      <c r="S140">
        <f t="shared" si="32"/>
        <v>0.48153738095769255</v>
      </c>
      <c r="U140" t="str">
        <f t="shared" si="25"/>
        <v>-0.277620306485802 0.288318382853725 -0.267726959410023</v>
      </c>
    </row>
    <row r="141" spans="1:21">
      <c r="A141" t="s">
        <v>312</v>
      </c>
      <c r="H141">
        <f t="shared" si="26"/>
        <v>18</v>
      </c>
      <c r="I141">
        <f t="shared" si="27"/>
        <v>36</v>
      </c>
      <c r="K141">
        <f t="shared" si="28"/>
        <v>0.62012783183321796</v>
      </c>
      <c r="L141">
        <f t="shared" si="29"/>
        <v>0.77094817021211504</v>
      </c>
      <c r="M141">
        <f t="shared" si="30"/>
        <v>1.047741555649</v>
      </c>
      <c r="N141">
        <f t="shared" si="31"/>
        <v>1.4410697333583</v>
      </c>
      <c r="O141">
        <f t="shared" si="20"/>
        <v>1.4410697333583</v>
      </c>
      <c r="P141">
        <f t="shared" si="21"/>
        <v>0.20721740599223656</v>
      </c>
      <c r="Q141">
        <f t="shared" si="22"/>
        <v>0.25761443332345257</v>
      </c>
      <c r="R141">
        <f t="shared" si="23"/>
        <v>0.35010569783658363</v>
      </c>
      <c r="S141">
        <f t="shared" si="32"/>
        <v>0.48153738095848403</v>
      </c>
      <c r="U141" t="str">
        <f t="shared" si="25"/>
        <v>0.207217405992237 0.257614433323453 0.350105697836584</v>
      </c>
    </row>
    <row r="142" spans="1:21">
      <c r="A142" t="s">
        <v>313</v>
      </c>
      <c r="H142">
        <f t="shared" si="26"/>
        <v>17</v>
      </c>
      <c r="I142">
        <f t="shared" si="27"/>
        <v>35</v>
      </c>
      <c r="K142">
        <f t="shared" si="28"/>
        <v>0.60533135604923005</v>
      </c>
      <c r="L142">
        <f t="shared" si="29"/>
        <v>0.79159398210754595</v>
      </c>
      <c r="M142">
        <f t="shared" si="30"/>
        <v>1.040977854391</v>
      </c>
      <c r="N142">
        <f t="shared" si="31"/>
        <v>1.4410697333778721</v>
      </c>
      <c r="O142">
        <f t="shared" si="20"/>
        <v>1.4410697333778721</v>
      </c>
      <c r="P142">
        <f t="shared" si="21"/>
        <v>0.20227312325325386</v>
      </c>
      <c r="Q142">
        <f t="shared" si="22"/>
        <v>0.26451328765521881</v>
      </c>
      <c r="R142">
        <f t="shared" si="23"/>
        <v>0.34784558860356479</v>
      </c>
      <c r="S142">
        <f t="shared" si="32"/>
        <v>0.48153738094540388</v>
      </c>
      <c r="U142" t="str">
        <f t="shared" si="25"/>
        <v>0.202273123253254 0.264513287655219 0.347845588603565</v>
      </c>
    </row>
    <row r="143" spans="1:21">
      <c r="A143" t="s">
        <v>314</v>
      </c>
      <c r="H143">
        <f t="shared" si="26"/>
        <v>18</v>
      </c>
      <c r="I143">
        <f t="shared" si="27"/>
        <v>35</v>
      </c>
      <c r="K143">
        <f t="shared" si="28"/>
        <v>0.81947196848111703</v>
      </c>
      <c r="L143">
        <f t="shared" si="29"/>
        <v>1.0339724722591199</v>
      </c>
      <c r="M143">
        <f t="shared" si="30"/>
        <v>-0.5796969863036</v>
      </c>
      <c r="N143">
        <f t="shared" si="31"/>
        <v>1.44106973337359</v>
      </c>
      <c r="O143">
        <f t="shared" si="20"/>
        <v>1.44106973337359</v>
      </c>
      <c r="P143">
        <f t="shared" si="21"/>
        <v>0.27382879282262818</v>
      </c>
      <c r="Q143">
        <f t="shared" si="22"/>
        <v>0.3455047210648638</v>
      </c>
      <c r="R143">
        <f t="shared" si="23"/>
        <v>-0.19370732870417662</v>
      </c>
      <c r="S143">
        <f t="shared" si="32"/>
        <v>0.48153738094826565</v>
      </c>
      <c r="U143" t="str">
        <f t="shared" si="25"/>
        <v>0.273828792822628 0.345504721064864 -0.193707328704177</v>
      </c>
    </row>
    <row r="144" spans="1:21">
      <c r="A144" t="s">
        <v>315</v>
      </c>
      <c r="H144">
        <f t="shared" si="26"/>
        <v>19</v>
      </c>
      <c r="I144">
        <f t="shared" si="27"/>
        <v>35</v>
      </c>
      <c r="K144">
        <f t="shared" si="28"/>
        <v>-0.69078600647566402</v>
      </c>
      <c r="L144">
        <f t="shared" si="29"/>
        <v>1.2602905261316999</v>
      </c>
      <c r="M144">
        <f t="shared" si="30"/>
        <v>0.1056620056088</v>
      </c>
      <c r="N144">
        <f t="shared" si="31"/>
        <v>1.4410697333679543</v>
      </c>
      <c r="O144">
        <f t="shared" si="20"/>
        <v>1.4410697333679543</v>
      </c>
      <c r="P144">
        <f t="shared" si="21"/>
        <v>-0.23082802771742791</v>
      </c>
      <c r="Q144">
        <f t="shared" si="22"/>
        <v>0.42112951590050546</v>
      </c>
      <c r="R144">
        <f t="shared" si="23"/>
        <v>3.530724729613692E-2</v>
      </c>
      <c r="S144">
        <f t="shared" si="32"/>
        <v>0.48153738095203191</v>
      </c>
      <c r="U144" t="str">
        <f t="shared" si="25"/>
        <v>-0.230828027717428 0.421129515900505 0.0353072472961369</v>
      </c>
    </row>
    <row r="145" spans="1:21">
      <c r="A145" t="s">
        <v>316</v>
      </c>
      <c r="H145">
        <f t="shared" si="26"/>
        <v>18</v>
      </c>
      <c r="I145">
        <f t="shared" si="27"/>
        <v>36</v>
      </c>
      <c r="K145">
        <f t="shared" si="28"/>
        <v>0.83081861733559303</v>
      </c>
      <c r="L145">
        <f t="shared" si="29"/>
        <v>-0.86283414648999002</v>
      </c>
      <c r="M145">
        <f t="shared" si="30"/>
        <v>0.80121135610039995</v>
      </c>
      <c r="N145">
        <f t="shared" si="31"/>
        <v>1.4410697333594853</v>
      </c>
      <c r="O145">
        <f t="shared" ref="O145:O167" si="33">IF(P$10="OFF",N145,P$11*N145^2+P$12*$N145+P$13)</f>
        <v>1.4410697333594853</v>
      </c>
      <c r="P145">
        <f t="shared" ref="P145:P167" si="34">K145/($O145^$R$10)</f>
        <v>0.27762030648580127</v>
      </c>
      <c r="Q145">
        <f t="shared" ref="Q145:Q167" si="35">L145/($O145^$R$10)</f>
        <v>-0.2883183828537248</v>
      </c>
      <c r="R145">
        <f t="shared" ref="R145:R167" si="36">M145/($O145^$R$10)</f>
        <v>0.26772695941002267</v>
      </c>
      <c r="S145">
        <f t="shared" si="32"/>
        <v>0.48153738095769177</v>
      </c>
      <c r="U145" t="str">
        <f t="shared" si="25"/>
        <v>0.277620306485801 -0.288318382853725 0.267726959410023</v>
      </c>
    </row>
    <row r="146" spans="1:21">
      <c r="A146" t="s">
        <v>317</v>
      </c>
      <c r="H146">
        <f t="shared" si="26"/>
        <v>17</v>
      </c>
      <c r="I146">
        <f t="shared" si="27"/>
        <v>35</v>
      </c>
      <c r="K146">
        <f t="shared" si="28"/>
        <v>1.38238376741438</v>
      </c>
      <c r="L146">
        <f t="shared" si="29"/>
        <v>0.248530636599334</v>
      </c>
      <c r="M146">
        <f t="shared" si="30"/>
        <v>-0.32238116981129999</v>
      </c>
      <c r="N146">
        <f t="shared" si="31"/>
        <v>1.441069733353715</v>
      </c>
      <c r="O146">
        <f t="shared" si="33"/>
        <v>1.441069733353715</v>
      </c>
      <c r="P146">
        <f t="shared" si="34"/>
        <v>0.46192730541589117</v>
      </c>
      <c r="Q146">
        <f t="shared" si="35"/>
        <v>8.3047189922053913E-2</v>
      </c>
      <c r="R146">
        <f t="shared" si="36"/>
        <v>-0.10772454697315449</v>
      </c>
      <c r="S146">
        <f t="shared" si="32"/>
        <v>0.48153738096154808</v>
      </c>
      <c r="U146" t="str">
        <f t="shared" ref="U146:U209" si="37">IF(LEN(A146)&gt;40,P146&amp;" "&amp;Q146&amp;" "&amp;R146,A146)</f>
        <v>0.461927305415891 0.0830471899220539 -0.107724546973154</v>
      </c>
    </row>
    <row r="147" spans="1:21">
      <c r="A147" t="s">
        <v>318</v>
      </c>
      <c r="H147">
        <f t="shared" si="26"/>
        <v>18</v>
      </c>
      <c r="I147">
        <f t="shared" si="27"/>
        <v>37</v>
      </c>
      <c r="K147">
        <f t="shared" si="28"/>
        <v>-1.38957829807746</v>
      </c>
      <c r="L147">
        <f t="shared" si="29"/>
        <v>-0.23319764237218399</v>
      </c>
      <c r="M147">
        <f t="shared" si="30"/>
        <v>0.30227965455369998</v>
      </c>
      <c r="N147">
        <f t="shared" si="31"/>
        <v>1.4410697333761817</v>
      </c>
      <c r="O147">
        <f t="shared" si="33"/>
        <v>1.4410697333761817</v>
      </c>
      <c r="P147">
        <f t="shared" si="34"/>
        <v>-0.4643313774335503</v>
      </c>
      <c r="Q147">
        <f t="shared" si="35"/>
        <v>-7.7923628086840391E-2</v>
      </c>
      <c r="R147">
        <f t="shared" si="36"/>
        <v>0.10100757083155973</v>
      </c>
      <c r="S147">
        <f t="shared" si="32"/>
        <v>0.48153738094653348</v>
      </c>
      <c r="U147" t="str">
        <f t="shared" si="37"/>
        <v>-0.46433137743355 -0.0779236280868404 0.10100757083156</v>
      </c>
    </row>
    <row r="148" spans="1:21">
      <c r="A148" t="s">
        <v>319</v>
      </c>
      <c r="H148">
        <f t="shared" si="26"/>
        <v>18</v>
      </c>
      <c r="I148">
        <f t="shared" si="27"/>
        <v>36</v>
      </c>
      <c r="K148">
        <f t="shared" si="28"/>
        <v>0.10452233727379499</v>
      </c>
      <c r="L148">
        <f t="shared" si="29"/>
        <v>0.72553507769971803</v>
      </c>
      <c r="M148">
        <f t="shared" si="30"/>
        <v>-1.240707825588</v>
      </c>
      <c r="N148">
        <f t="shared" si="31"/>
        <v>1.4410697333707401</v>
      </c>
      <c r="O148">
        <f t="shared" si="33"/>
        <v>1.4410697333707401</v>
      </c>
      <c r="P148">
        <f t="shared" si="34"/>
        <v>3.4926424014114638E-2</v>
      </c>
      <c r="Q148">
        <f t="shared" si="35"/>
        <v>0.24243952462022769</v>
      </c>
      <c r="R148">
        <f t="shared" si="36"/>
        <v>-0.41458590311279719</v>
      </c>
      <c r="S148">
        <f t="shared" si="32"/>
        <v>0.48153738095017024</v>
      </c>
      <c r="U148" t="str">
        <f t="shared" si="37"/>
        <v>0.0349264240141146 0.242439524620228 -0.414585903112797</v>
      </c>
    </row>
    <row r="149" spans="1:21">
      <c r="A149" t="s">
        <v>320</v>
      </c>
      <c r="H149">
        <f t="shared" si="26"/>
        <v>18</v>
      </c>
      <c r="I149">
        <f t="shared" si="27"/>
        <v>36</v>
      </c>
      <c r="K149">
        <f t="shared" si="28"/>
        <v>-1.0210180290284501</v>
      </c>
      <c r="L149">
        <f t="shared" si="29"/>
        <v>0.58705003098934605</v>
      </c>
      <c r="M149">
        <f t="shared" si="30"/>
        <v>0.83040738313530005</v>
      </c>
      <c r="N149">
        <f t="shared" si="31"/>
        <v>1.4410697333756441</v>
      </c>
      <c r="O149">
        <f t="shared" si="33"/>
        <v>1.4410697333756441</v>
      </c>
      <c r="P149">
        <f t="shared" si="34"/>
        <v>-0.34117595853340821</v>
      </c>
      <c r="Q149">
        <f t="shared" si="35"/>
        <v>0.19616436863552802</v>
      </c>
      <c r="R149">
        <f t="shared" si="36"/>
        <v>0.27748289144707233</v>
      </c>
      <c r="S149">
        <f t="shared" si="32"/>
        <v>0.4815373809468928</v>
      </c>
      <c r="U149" t="str">
        <f t="shared" si="37"/>
        <v>-0.341175958533408 0.196164368635528 0.277482891447072</v>
      </c>
    </row>
    <row r="150" spans="1:21">
      <c r="A150" t="s">
        <v>321</v>
      </c>
      <c r="H150">
        <f t="shared" si="26"/>
        <v>20</v>
      </c>
      <c r="I150">
        <f t="shared" si="27"/>
        <v>38</v>
      </c>
      <c r="K150">
        <f t="shared" si="28"/>
        <v>-9.5411129859574798E-2</v>
      </c>
      <c r="L150">
        <f t="shared" si="29"/>
        <v>-0.70446736716506997</v>
      </c>
      <c r="M150">
        <f t="shared" si="30"/>
        <v>1.2535168213100001</v>
      </c>
      <c r="N150">
        <f t="shared" si="31"/>
        <v>1.4410697333608435</v>
      </c>
      <c r="O150">
        <f t="shared" si="33"/>
        <v>1.4410697333608435</v>
      </c>
      <c r="P150">
        <f t="shared" si="34"/>
        <v>-3.1881889212645682E-2</v>
      </c>
      <c r="Q150">
        <f t="shared" si="35"/>
        <v>-0.23539969170197439</v>
      </c>
      <c r="R150">
        <f t="shared" si="36"/>
        <v>0.41886606396981724</v>
      </c>
      <c r="S150">
        <f t="shared" si="32"/>
        <v>0.48153738095678411</v>
      </c>
      <c r="U150" t="str">
        <f t="shared" si="37"/>
        <v>-0.0318818892126457 -0.235399691701974 0.418866063969817</v>
      </c>
    </row>
    <row r="151" spans="1:21">
      <c r="A151" t="s">
        <v>322</v>
      </c>
      <c r="H151">
        <f t="shared" si="26"/>
        <v>19</v>
      </c>
      <c r="I151">
        <f t="shared" si="27"/>
        <v>37</v>
      </c>
      <c r="K151">
        <f t="shared" si="28"/>
        <v>-0.83992982474382305</v>
      </c>
      <c r="L151">
        <f t="shared" si="29"/>
        <v>0.841766435960838</v>
      </c>
      <c r="M151">
        <f t="shared" si="30"/>
        <v>-0.81402035182700005</v>
      </c>
      <c r="N151">
        <f t="shared" si="31"/>
        <v>1.4410697333553828</v>
      </c>
      <c r="O151">
        <f t="shared" si="33"/>
        <v>1.4410697333553828</v>
      </c>
      <c r="P151">
        <f t="shared" si="34"/>
        <v>-0.28066484128839375</v>
      </c>
      <c r="Q151">
        <f t="shared" si="35"/>
        <v>0.28127854993469553</v>
      </c>
      <c r="R151">
        <f t="shared" si="36"/>
        <v>-0.27200712026237356</v>
      </c>
      <c r="S151">
        <f t="shared" si="32"/>
        <v>0.48153738096043341</v>
      </c>
      <c r="U151" t="str">
        <f t="shared" si="37"/>
        <v>-0.280664841288394 0.281278549934696 -0.272007120262374</v>
      </c>
    </row>
    <row r="152" spans="1:21">
      <c r="A152" t="s">
        <v>323</v>
      </c>
      <c r="H152">
        <f t="shared" si="26"/>
        <v>17</v>
      </c>
      <c r="I152">
        <f t="shared" si="27"/>
        <v>36</v>
      </c>
      <c r="K152">
        <f t="shared" si="28"/>
        <v>1.02821255966394</v>
      </c>
      <c r="L152">
        <f t="shared" si="29"/>
        <v>-0.602383025218579</v>
      </c>
      <c r="M152">
        <f t="shared" si="30"/>
        <v>-0.81030586786619996</v>
      </c>
      <c r="N152">
        <f t="shared" si="31"/>
        <v>1.4410697333649589</v>
      </c>
      <c r="O152">
        <f t="shared" si="33"/>
        <v>1.4410697333649589</v>
      </c>
      <c r="P152">
        <f t="shared" si="34"/>
        <v>0.34358003057109815</v>
      </c>
      <c r="Q152">
        <f t="shared" si="35"/>
        <v>-0.20128793047203661</v>
      </c>
      <c r="R152">
        <f t="shared" si="36"/>
        <v>-0.27076591531268862</v>
      </c>
      <c r="S152">
        <f t="shared" si="32"/>
        <v>0.48153738095403376</v>
      </c>
      <c r="U152" t="str">
        <f t="shared" si="37"/>
        <v>0.343580030571098 -0.201287930472037 -0.270765915312689</v>
      </c>
    </row>
    <row r="153" spans="1:21">
      <c r="A153" t="s">
        <v>475</v>
      </c>
      <c r="H153">
        <f t="shared" si="26"/>
        <v>19</v>
      </c>
      <c r="I153">
        <f t="shared" si="27"/>
        <v>37</v>
      </c>
      <c r="K153">
        <f t="shared" si="28"/>
        <v>-0.31119771039801097</v>
      </c>
      <c r="L153">
        <f t="shared" si="29"/>
        <v>-1.38254214616889</v>
      </c>
      <c r="M153">
        <f t="shared" si="30"/>
        <v>-0.26156294751870002</v>
      </c>
      <c r="N153">
        <f t="shared" si="31"/>
        <v>1.4410697333595328</v>
      </c>
      <c r="O153">
        <f t="shared" si="33"/>
        <v>1.4410697333595328</v>
      </c>
      <c r="P153">
        <f t="shared" si="34"/>
        <v>-0.10398756351348033</v>
      </c>
      <c r="Q153">
        <f t="shared" si="35"/>
        <v>-0.4619802281029885</v>
      </c>
      <c r="R153">
        <f t="shared" si="36"/>
        <v>-8.7401972151681315E-2</v>
      </c>
      <c r="S153">
        <f t="shared" si="32"/>
        <v>0.48153738095766008</v>
      </c>
      <c r="U153" t="str">
        <f t="shared" si="37"/>
        <v>-0.10398756351348 -0.461980228102988 -0.0874019721516813</v>
      </c>
    </row>
    <row r="154" spans="1:21">
      <c r="A154" t="s">
        <v>476</v>
      </c>
      <c r="H154">
        <f t="shared" si="26"/>
        <v>19</v>
      </c>
      <c r="I154">
        <f t="shared" si="27"/>
        <v>38</v>
      </c>
      <c r="K154">
        <f t="shared" si="28"/>
        <v>-0.62012783183321796</v>
      </c>
      <c r="L154">
        <f t="shared" si="29"/>
        <v>-0.77094817021211504</v>
      </c>
      <c r="M154">
        <f t="shared" si="30"/>
        <v>-1.047741555649</v>
      </c>
      <c r="N154">
        <f t="shared" si="31"/>
        <v>1.4410697333583</v>
      </c>
      <c r="O154">
        <f t="shared" si="33"/>
        <v>1.4410697333583</v>
      </c>
      <c r="P154">
        <f t="shared" si="34"/>
        <v>-0.20721740599223656</v>
      </c>
      <c r="Q154">
        <f t="shared" si="35"/>
        <v>-0.25761443332345257</v>
      </c>
      <c r="R154">
        <f t="shared" si="36"/>
        <v>-0.35010569783658363</v>
      </c>
      <c r="S154">
        <f t="shared" si="32"/>
        <v>0.48153738095848403</v>
      </c>
      <c r="U154" t="str">
        <f t="shared" si="37"/>
        <v>-0.207217405992237 -0.257614433323453 -0.350105697836584</v>
      </c>
    </row>
    <row r="155" spans="1:21">
      <c r="A155" t="s">
        <v>324</v>
      </c>
      <c r="H155">
        <f t="shared" si="26"/>
        <v>18</v>
      </c>
      <c r="I155">
        <f t="shared" si="27"/>
        <v>35</v>
      </c>
      <c r="K155">
        <f t="shared" si="28"/>
        <v>0.33478070273245197</v>
      </c>
      <c r="L155">
        <f t="shared" si="29"/>
        <v>1.3790803894005601</v>
      </c>
      <c r="M155">
        <f t="shared" si="30"/>
        <v>0.25048180986640001</v>
      </c>
      <c r="N155">
        <f t="shared" si="31"/>
        <v>1.4410697333665647</v>
      </c>
      <c r="O155">
        <f t="shared" si="33"/>
        <v>1.4410697333665647</v>
      </c>
      <c r="P155">
        <f t="shared" si="34"/>
        <v>0.11186788470726265</v>
      </c>
      <c r="Q155">
        <f t="shared" si="35"/>
        <v>0.46082347263247475</v>
      </c>
      <c r="R155">
        <f t="shared" si="36"/>
        <v>8.3699179787535341E-2</v>
      </c>
      <c r="S155">
        <f t="shared" si="32"/>
        <v>0.48153738095296073</v>
      </c>
      <c r="U155" t="str">
        <f t="shared" si="37"/>
        <v>0.111867884707263 0.460823472632475 0.0836991797875353</v>
      </c>
    </row>
    <row r="156" spans="1:21">
      <c r="A156" t="s">
        <v>325</v>
      </c>
      <c r="H156">
        <f t="shared" si="26"/>
        <v>18</v>
      </c>
      <c r="I156">
        <f t="shared" si="27"/>
        <v>36</v>
      </c>
      <c r="K156">
        <f t="shared" si="28"/>
        <v>0.69394148715414805</v>
      </c>
      <c r="L156">
        <f t="shared" si="29"/>
        <v>-1.2561270321917199</v>
      </c>
      <c r="M156">
        <f t="shared" si="30"/>
        <v>-0.13142323925499999</v>
      </c>
      <c r="N156">
        <f t="shared" si="31"/>
        <v>1.4410697333622566</v>
      </c>
      <c r="O156">
        <f t="shared" si="33"/>
        <v>1.4410697333622566</v>
      </c>
      <c r="P156">
        <f t="shared" si="34"/>
        <v>0.23188244019334212</v>
      </c>
      <c r="Q156">
        <f t="shared" si="35"/>
        <v>-0.41973827305231426</v>
      </c>
      <c r="R156">
        <f t="shared" si="36"/>
        <v>-4.3915433765949995E-2</v>
      </c>
      <c r="S156">
        <f t="shared" si="32"/>
        <v>0.48153738095583976</v>
      </c>
      <c r="U156" t="str">
        <f t="shared" si="37"/>
        <v>0.231882440193342 -0.419738273052314 -0.04391543376595</v>
      </c>
    </row>
    <row r="157" spans="1:21">
      <c r="A157" t="s">
        <v>477</v>
      </c>
      <c r="H157">
        <f t="shared" si="26"/>
        <v>19</v>
      </c>
      <c r="I157">
        <f t="shared" si="27"/>
        <v>38</v>
      </c>
      <c r="K157">
        <f t="shared" si="28"/>
        <v>-0.59654483950204595</v>
      </c>
      <c r="L157">
        <f t="shared" si="29"/>
        <v>-0.77440992698773303</v>
      </c>
      <c r="M157">
        <f t="shared" si="30"/>
        <v>-1.058822693302</v>
      </c>
      <c r="N157">
        <f t="shared" si="31"/>
        <v>1.4410697333595517</v>
      </c>
      <c r="O157">
        <f t="shared" si="33"/>
        <v>1.4410697333595517</v>
      </c>
      <c r="P157">
        <f t="shared" si="34"/>
        <v>-0.19933708479736931</v>
      </c>
      <c r="Q157">
        <f t="shared" si="35"/>
        <v>-0.25877118878898436</v>
      </c>
      <c r="R157">
        <f t="shared" si="36"/>
        <v>-0.35380849019882582</v>
      </c>
      <c r="S157">
        <f t="shared" si="32"/>
        <v>0.48153738095764737</v>
      </c>
      <c r="U157" t="str">
        <f t="shared" si="37"/>
        <v>-0.199337084797369 -0.258771188788984 -0.353808490198826</v>
      </c>
    </row>
    <row r="158" spans="1:21">
      <c r="A158" t="s">
        <v>326</v>
      </c>
      <c r="H158">
        <f t="shared" si="26"/>
        <v>19</v>
      </c>
      <c r="I158">
        <f t="shared" si="27"/>
        <v>37</v>
      </c>
      <c r="K158">
        <f t="shared" si="28"/>
        <v>-0.79904445681859404</v>
      </c>
      <c r="L158">
        <f t="shared" si="29"/>
        <v>-1.0415977229586699</v>
      </c>
      <c r="M158">
        <f t="shared" si="30"/>
        <v>0.59437708228849995</v>
      </c>
      <c r="N158">
        <f t="shared" si="31"/>
        <v>1.441069733356092</v>
      </c>
      <c r="O158">
        <f t="shared" si="33"/>
        <v>1.441069733356092</v>
      </c>
      <c r="P158">
        <f t="shared" si="34"/>
        <v>-0.26700288410812228</v>
      </c>
      <c r="Q158">
        <f t="shared" si="35"/>
        <v>-0.34805271939150267</v>
      </c>
      <c r="R158">
        <f t="shared" si="36"/>
        <v>0.19861272281478293</v>
      </c>
      <c r="S158">
        <f t="shared" si="32"/>
        <v>0.48153738095995963</v>
      </c>
      <c r="U158" t="str">
        <f t="shared" si="37"/>
        <v>-0.267002884108122 -0.348052719391503 0.198612722814783</v>
      </c>
    </row>
    <row r="159" spans="1:21">
      <c r="A159" t="s">
        <v>478</v>
      </c>
      <c r="H159">
        <f t="shared" si="26"/>
        <v>18</v>
      </c>
      <c r="I159">
        <f t="shared" si="27"/>
        <v>37</v>
      </c>
      <c r="K159">
        <f t="shared" si="28"/>
        <v>-0.60533135604923005</v>
      </c>
      <c r="L159">
        <f t="shared" si="29"/>
        <v>-0.79159398210754595</v>
      </c>
      <c r="M159">
        <f t="shared" si="30"/>
        <v>-1.040977854391</v>
      </c>
      <c r="N159">
        <f t="shared" si="31"/>
        <v>1.4410697333778721</v>
      </c>
      <c r="O159">
        <f t="shared" si="33"/>
        <v>1.4410697333778721</v>
      </c>
      <c r="P159">
        <f t="shared" si="34"/>
        <v>-0.20227312325325386</v>
      </c>
      <c r="Q159">
        <f t="shared" si="35"/>
        <v>-0.26451328765521881</v>
      </c>
      <c r="R159">
        <f t="shared" si="36"/>
        <v>-0.34784558860356479</v>
      </c>
      <c r="S159">
        <f t="shared" si="32"/>
        <v>0.48153738094540388</v>
      </c>
      <c r="U159" t="str">
        <f t="shared" si="37"/>
        <v>-0.202273123253254 -0.264513287655219 -0.347845588603565</v>
      </c>
    </row>
    <row r="160" spans="1:21">
      <c r="A160" t="s">
        <v>327</v>
      </c>
      <c r="H160">
        <f t="shared" si="26"/>
        <v>17</v>
      </c>
      <c r="I160">
        <f t="shared" si="27"/>
        <v>36</v>
      </c>
      <c r="K160">
        <f t="shared" si="28"/>
        <v>1.0210180290284501</v>
      </c>
      <c r="L160">
        <f t="shared" si="29"/>
        <v>-0.58705003098934605</v>
      </c>
      <c r="M160">
        <f t="shared" si="30"/>
        <v>-0.83040738313530005</v>
      </c>
      <c r="N160">
        <f t="shared" si="31"/>
        <v>1.4410697333756441</v>
      </c>
      <c r="O160">
        <f t="shared" si="33"/>
        <v>1.4410697333756441</v>
      </c>
      <c r="P160">
        <f t="shared" si="34"/>
        <v>0.34117595853340821</v>
      </c>
      <c r="Q160">
        <f t="shared" si="35"/>
        <v>-0.19616436863552802</v>
      </c>
      <c r="R160">
        <f t="shared" si="36"/>
        <v>-0.27748289144707233</v>
      </c>
      <c r="S160">
        <f t="shared" si="32"/>
        <v>0.4815373809468928</v>
      </c>
      <c r="U160" t="str">
        <f t="shared" si="37"/>
        <v>0.341175958533408 -0.196164368635528 -0.277482891447072</v>
      </c>
    </row>
    <row r="161" spans="1:21">
      <c r="A161" t="s">
        <v>479</v>
      </c>
      <c r="H161">
        <f t="shared" si="26"/>
        <v>17</v>
      </c>
      <c r="I161">
        <f t="shared" si="27"/>
        <v>37</v>
      </c>
      <c r="K161">
        <f t="shared" si="28"/>
        <v>-1.2607458103128999</v>
      </c>
      <c r="L161">
        <f t="shared" si="29"/>
        <v>-5.7619122669151097E-2</v>
      </c>
      <c r="M161">
        <f t="shared" si="30"/>
        <v>-0.6956162842561</v>
      </c>
      <c r="N161">
        <f t="shared" si="31"/>
        <v>1.4410697333720379</v>
      </c>
      <c r="O161">
        <f t="shared" si="33"/>
        <v>1.4410697333720379</v>
      </c>
      <c r="P161">
        <f t="shared" si="34"/>
        <v>-0.4212816503475531</v>
      </c>
      <c r="Q161">
        <f t="shared" si="35"/>
        <v>-1.9253586957083471E-2</v>
      </c>
      <c r="R161">
        <f t="shared" si="36"/>
        <v>-0.23244207820711402</v>
      </c>
      <c r="S161">
        <f t="shared" si="32"/>
        <v>0.48153738094930293</v>
      </c>
      <c r="U161" t="str">
        <f t="shared" si="37"/>
        <v>-0.421281650347553 -0.0192535869570835 -0.232442078207114</v>
      </c>
    </row>
    <row r="162" spans="1:21">
      <c r="A162" t="s">
        <v>328</v>
      </c>
      <c r="H162">
        <f t="shared" si="26"/>
        <v>18</v>
      </c>
      <c r="I162">
        <f t="shared" si="27"/>
        <v>37</v>
      </c>
      <c r="K162">
        <f t="shared" si="28"/>
        <v>-1.38589745652498</v>
      </c>
      <c r="L162">
        <f t="shared" si="29"/>
        <v>-0.222750261961985</v>
      </c>
      <c r="M162">
        <f t="shared" si="30"/>
        <v>0.3261173672653</v>
      </c>
      <c r="N162">
        <f t="shared" si="31"/>
        <v>1.4410697333712177</v>
      </c>
      <c r="O162">
        <f t="shared" si="33"/>
        <v>1.4410697333712177</v>
      </c>
      <c r="P162">
        <f t="shared" si="34"/>
        <v>-0.46310141419657963</v>
      </c>
      <c r="Q162">
        <f t="shared" si="35"/>
        <v>-7.4432607435407694E-2</v>
      </c>
      <c r="R162">
        <f t="shared" si="36"/>
        <v>0.10897300753643718</v>
      </c>
      <c r="S162">
        <f t="shared" si="32"/>
        <v>0.48153738094985099</v>
      </c>
      <c r="U162" t="str">
        <f t="shared" si="37"/>
        <v>-0.46310141419658 -0.0744326074354077 0.108973007536437</v>
      </c>
    </row>
    <row r="163" spans="1:21">
      <c r="A163" t="s">
        <v>329</v>
      </c>
      <c r="H163">
        <f t="shared" si="26"/>
        <v>18</v>
      </c>
      <c r="I163">
        <f t="shared" si="27"/>
        <v>37</v>
      </c>
      <c r="K163">
        <f t="shared" si="28"/>
        <v>0.21802325126490901</v>
      </c>
      <c r="L163">
        <f t="shared" si="29"/>
        <v>-0.299952817129234</v>
      </c>
      <c r="M163">
        <f t="shared" si="30"/>
        <v>-1.392543049902</v>
      </c>
      <c r="N163">
        <f t="shared" si="31"/>
        <v>1.4410697333669351</v>
      </c>
      <c r="O163">
        <f t="shared" si="33"/>
        <v>1.4410697333669351</v>
      </c>
      <c r="P163">
        <f t="shared" si="34"/>
        <v>7.2853063921901995E-2</v>
      </c>
      <c r="Q163">
        <f t="shared" si="35"/>
        <v>-0.10023005176323518</v>
      </c>
      <c r="R163">
        <f t="shared" si="36"/>
        <v>-0.46532205734902443</v>
      </c>
      <c r="S163">
        <f t="shared" si="32"/>
        <v>0.48153738095271309</v>
      </c>
      <c r="U163" t="str">
        <f t="shared" si="37"/>
        <v>0.072853063921902 -0.100230051763235 -0.465322057349024</v>
      </c>
    </row>
    <row r="164" spans="1:21">
      <c r="A164" t="s">
        <v>330</v>
      </c>
      <c r="H164">
        <f t="shared" si="26"/>
        <v>17</v>
      </c>
      <c r="I164">
        <f t="shared" si="27"/>
        <v>36</v>
      </c>
      <c r="K164">
        <f t="shared" si="28"/>
        <v>1.26953232683422</v>
      </c>
      <c r="L164">
        <f t="shared" si="29"/>
        <v>7.4803177776977703E-2</v>
      </c>
      <c r="M164">
        <f t="shared" si="30"/>
        <v>0.67777144532510003</v>
      </c>
      <c r="N164">
        <f t="shared" si="31"/>
        <v>1.4410697333511373</v>
      </c>
      <c r="O164">
        <f t="shared" si="33"/>
        <v>1.4410697333511373</v>
      </c>
      <c r="P164">
        <f t="shared" si="34"/>
        <v>0.42421768882089128</v>
      </c>
      <c r="Q164">
        <f t="shared" si="35"/>
        <v>2.4995685830339256E-2</v>
      </c>
      <c r="R164">
        <f t="shared" si="36"/>
        <v>0.22647917662844574</v>
      </c>
      <c r="S164">
        <f t="shared" si="32"/>
        <v>0.48153738096327092</v>
      </c>
      <c r="U164" t="str">
        <f t="shared" si="37"/>
        <v>0.424217688820891 0.0249956858303393 0.226479176628446</v>
      </c>
    </row>
    <row r="165" spans="1:21">
      <c r="A165" t="s">
        <v>331</v>
      </c>
      <c r="H165">
        <f t="shared" si="26"/>
        <v>19</v>
      </c>
      <c r="I165">
        <f t="shared" si="27"/>
        <v>37</v>
      </c>
      <c r="K165">
        <f t="shared" si="28"/>
        <v>-0.81851841170462203</v>
      </c>
      <c r="L165">
        <f t="shared" si="29"/>
        <v>0.85423782696258699</v>
      </c>
      <c r="M165">
        <f t="shared" si="30"/>
        <v>-0.82279239247680003</v>
      </c>
      <c r="N165">
        <f t="shared" si="31"/>
        <v>1.4410697333685543</v>
      </c>
      <c r="O165">
        <f t="shared" si="33"/>
        <v>1.4410697333685543</v>
      </c>
      <c r="P165">
        <f t="shared" si="34"/>
        <v>-0.27351015922844946</v>
      </c>
      <c r="Q165">
        <f t="shared" si="35"/>
        <v>0.2854458992375315</v>
      </c>
      <c r="R165">
        <f t="shared" si="36"/>
        <v>-0.27493832155787501</v>
      </c>
      <c r="S165">
        <f t="shared" si="32"/>
        <v>0.48153738095163101</v>
      </c>
      <c r="U165" t="str">
        <f t="shared" si="37"/>
        <v>-0.273510159228449 0.285445899237531 -0.274938321557875</v>
      </c>
    </row>
    <row r="166" spans="1:21">
      <c r="A166" t="s">
        <v>332</v>
      </c>
      <c r="H166">
        <f t="shared" si="26"/>
        <v>19</v>
      </c>
      <c r="I166">
        <f t="shared" si="27"/>
        <v>37</v>
      </c>
      <c r="K166">
        <f t="shared" si="28"/>
        <v>-0.21802325126490901</v>
      </c>
      <c r="L166">
        <f t="shared" si="29"/>
        <v>0.299952817129233</v>
      </c>
      <c r="M166">
        <f t="shared" si="30"/>
        <v>1.392543049902</v>
      </c>
      <c r="N166">
        <f t="shared" si="31"/>
        <v>1.4410697333669349</v>
      </c>
      <c r="O166">
        <f t="shared" si="33"/>
        <v>1.4410697333669349</v>
      </c>
      <c r="P166">
        <f t="shared" si="34"/>
        <v>-7.2853063921902009E-2</v>
      </c>
      <c r="Q166">
        <f t="shared" si="35"/>
        <v>0.10023005176323488</v>
      </c>
      <c r="R166">
        <f t="shared" si="36"/>
        <v>0.46532205734902454</v>
      </c>
      <c r="S166">
        <f t="shared" si="32"/>
        <v>0.48153738095271315</v>
      </c>
      <c r="U166" t="str">
        <f t="shared" si="37"/>
        <v>-0.072853063921902 0.100230051763235 0.465322057349025</v>
      </c>
    </row>
    <row r="167" spans="1:21">
      <c r="A167" t="s">
        <v>333</v>
      </c>
      <c r="H167">
        <f t="shared" si="26"/>
        <v>19</v>
      </c>
      <c r="I167">
        <f t="shared" si="27"/>
        <v>36</v>
      </c>
      <c r="K167">
        <f t="shared" si="28"/>
        <v>9.5411129859574603E-2</v>
      </c>
      <c r="L167">
        <f t="shared" si="29"/>
        <v>0.70446736716506997</v>
      </c>
      <c r="M167">
        <f t="shared" si="30"/>
        <v>-1.2535168213100001</v>
      </c>
      <c r="N167">
        <f t="shared" si="31"/>
        <v>1.4410697333608435</v>
      </c>
      <c r="O167">
        <f t="shared" si="33"/>
        <v>1.4410697333608435</v>
      </c>
      <c r="P167">
        <f t="shared" si="34"/>
        <v>3.188188921264562E-2</v>
      </c>
      <c r="Q167">
        <f t="shared" si="35"/>
        <v>0.23539969170197439</v>
      </c>
      <c r="R167">
        <f t="shared" si="36"/>
        <v>-0.41886606396981724</v>
      </c>
      <c r="S167">
        <f t="shared" si="32"/>
        <v>0.48153738095678411</v>
      </c>
      <c r="U167" t="str">
        <f t="shared" si="37"/>
        <v>0.0318818892126456 0.235399691701974 -0.418866063969817</v>
      </c>
    </row>
    <row r="168" spans="1:21">
      <c r="A168" t="s">
        <v>1</v>
      </c>
      <c r="U168" t="str">
        <f t="shared" si="37"/>
        <v>#</v>
      </c>
    </row>
    <row r="169" spans="1:21">
      <c r="A169" t="s">
        <v>9</v>
      </c>
      <c r="U169" t="str">
        <f t="shared" si="37"/>
        <v># Sides and colours</v>
      </c>
    </row>
    <row r="170" spans="1:21">
      <c r="A170" t="s">
        <v>334</v>
      </c>
      <c r="U170" t="str">
        <f t="shared" si="37"/>
        <v xml:space="preserve"> 3  0  1  2   255 255 0</v>
      </c>
    </row>
    <row r="171" spans="1:21">
      <c r="A171" t="s">
        <v>335</v>
      </c>
      <c r="U171" t="str">
        <f t="shared" si="37"/>
        <v xml:space="preserve"> 3  3  4  5   255 255 0</v>
      </c>
    </row>
    <row r="172" spans="1:21">
      <c r="A172" t="s">
        <v>336</v>
      </c>
      <c r="U172" t="str">
        <f t="shared" si="37"/>
        <v xml:space="preserve"> 3  6  7  8   255 255 0</v>
      </c>
    </row>
    <row r="173" spans="1:21">
      <c r="A173" t="s">
        <v>337</v>
      </c>
      <c r="U173" t="str">
        <f t="shared" si="37"/>
        <v xml:space="preserve"> 3  9  10  11   255 255 0</v>
      </c>
    </row>
    <row r="174" spans="1:21">
      <c r="A174" t="s">
        <v>338</v>
      </c>
      <c r="U174" t="str">
        <f t="shared" si="37"/>
        <v xml:space="preserve"> 3  12  13  14   255 255 0</v>
      </c>
    </row>
    <row r="175" spans="1:21">
      <c r="A175" t="s">
        <v>339</v>
      </c>
      <c r="U175" t="str">
        <f t="shared" si="37"/>
        <v xml:space="preserve"> 3  15  16  17   255 255 0</v>
      </c>
    </row>
    <row r="176" spans="1:21">
      <c r="A176" t="s">
        <v>340</v>
      </c>
      <c r="U176" t="str">
        <f t="shared" si="37"/>
        <v xml:space="preserve"> 3  18  7  19   255 255 0</v>
      </c>
    </row>
    <row r="177" spans="1:21">
      <c r="A177" t="s">
        <v>341</v>
      </c>
      <c r="U177" t="str">
        <f t="shared" si="37"/>
        <v xml:space="preserve"> 3  6  20  21   255 255 0</v>
      </c>
    </row>
    <row r="178" spans="1:21">
      <c r="A178" t="s">
        <v>342</v>
      </c>
      <c r="U178" t="str">
        <f t="shared" si="37"/>
        <v xml:space="preserve"> 3  22  23  24   255 255 0</v>
      </c>
    </row>
    <row r="179" spans="1:21">
      <c r="A179" t="s">
        <v>343</v>
      </c>
      <c r="U179" t="str">
        <f t="shared" si="37"/>
        <v xml:space="preserve"> 3  25  23  26   255 255 0</v>
      </c>
    </row>
    <row r="180" spans="1:21">
      <c r="A180" t="s">
        <v>344</v>
      </c>
      <c r="U180" t="str">
        <f t="shared" si="37"/>
        <v xml:space="preserve"> 3  27  28  29   255 255 0</v>
      </c>
    </row>
    <row r="181" spans="1:21">
      <c r="A181" t="s">
        <v>345</v>
      </c>
      <c r="U181" t="str">
        <f t="shared" si="37"/>
        <v xml:space="preserve"> 3  12  30  31   255 255 0</v>
      </c>
    </row>
    <row r="182" spans="1:21">
      <c r="A182" t="s">
        <v>346</v>
      </c>
      <c r="U182" t="str">
        <f t="shared" si="37"/>
        <v xml:space="preserve"> 3  32  13  33   255 255 0</v>
      </c>
    </row>
    <row r="183" spans="1:21">
      <c r="A183" t="s">
        <v>347</v>
      </c>
      <c r="U183" t="str">
        <f t="shared" si="37"/>
        <v xml:space="preserve"> 3  34  1  35   255 255 0</v>
      </c>
    </row>
    <row r="184" spans="1:21">
      <c r="A184" t="s">
        <v>348</v>
      </c>
      <c r="U184" t="str">
        <f t="shared" si="37"/>
        <v xml:space="preserve"> 3  36  1  37   255 255 0</v>
      </c>
    </row>
    <row r="185" spans="1:21">
      <c r="A185" t="s">
        <v>349</v>
      </c>
      <c r="U185" t="str">
        <f t="shared" si="37"/>
        <v xml:space="preserve"> 3  15  1  38   255 255 0</v>
      </c>
    </row>
    <row r="186" spans="1:21">
      <c r="A186" t="s">
        <v>350</v>
      </c>
      <c r="U186" t="str">
        <f t="shared" si="37"/>
        <v xml:space="preserve"> 3  32  1  39   0 255 0</v>
      </c>
    </row>
    <row r="187" spans="1:21">
      <c r="A187" t="s">
        <v>351</v>
      </c>
      <c r="U187" t="str">
        <f t="shared" si="37"/>
        <v xml:space="preserve"> 3  34  4  40   255 255 0</v>
      </c>
    </row>
    <row r="188" spans="1:21">
      <c r="A188" t="s">
        <v>352</v>
      </c>
      <c r="U188" t="str">
        <f t="shared" si="37"/>
        <v xml:space="preserve"> 3  3  20  41   255 255 0</v>
      </c>
    </row>
    <row r="189" spans="1:21">
      <c r="A189" t="s">
        <v>353</v>
      </c>
      <c r="U189" t="str">
        <f t="shared" si="37"/>
        <v xml:space="preserve"> 3  22  28  42   255 255 0</v>
      </c>
    </row>
    <row r="190" spans="1:21">
      <c r="A190" t="s">
        <v>354</v>
      </c>
      <c r="U190" t="str">
        <f t="shared" si="37"/>
        <v xml:space="preserve"> 3  25  43  44   255 255 0</v>
      </c>
    </row>
    <row r="191" spans="1:21">
      <c r="A191" t="s">
        <v>355</v>
      </c>
      <c r="U191" t="str">
        <f t="shared" si="37"/>
        <v xml:space="preserve"> 3  27  43  45   255 255 0</v>
      </c>
    </row>
    <row r="192" spans="1:21">
      <c r="A192" t="s">
        <v>356</v>
      </c>
      <c r="U192" t="str">
        <f t="shared" si="37"/>
        <v xml:space="preserve"> 3  9  30  46   255 255 0</v>
      </c>
    </row>
    <row r="193" spans="1:21">
      <c r="A193" t="s">
        <v>357</v>
      </c>
      <c r="U193" t="str">
        <f t="shared" si="37"/>
        <v xml:space="preserve"> 3  18  10  47   255 255 0</v>
      </c>
    </row>
    <row r="194" spans="1:21">
      <c r="A194" t="s">
        <v>358</v>
      </c>
      <c r="U194" t="str">
        <f t="shared" si="37"/>
        <v xml:space="preserve"> 3  36  16  48   255 255 0</v>
      </c>
    </row>
    <row r="195" spans="1:21">
      <c r="A195" t="s">
        <v>359</v>
      </c>
      <c r="U195" t="str">
        <f t="shared" si="37"/>
        <v xml:space="preserve"> 3  49  7  50   255 255 0</v>
      </c>
    </row>
    <row r="196" spans="1:21">
      <c r="A196" t="s">
        <v>360</v>
      </c>
      <c r="U196" t="str">
        <f t="shared" si="37"/>
        <v xml:space="preserve"> 3  51  30  52   255 255 0</v>
      </c>
    </row>
    <row r="197" spans="1:21">
      <c r="A197" t="s">
        <v>361</v>
      </c>
      <c r="U197" t="str">
        <f t="shared" si="37"/>
        <v xml:space="preserve"> 3  53  7  54   255 255 0</v>
      </c>
    </row>
    <row r="198" spans="1:21">
      <c r="A198" t="s">
        <v>362</v>
      </c>
      <c r="U198" t="str">
        <f t="shared" si="37"/>
        <v xml:space="preserve"> 3  55  28  56   255 255 0</v>
      </c>
    </row>
    <row r="199" spans="1:21">
      <c r="A199" t="s">
        <v>363</v>
      </c>
      <c r="U199" t="str">
        <f t="shared" si="37"/>
        <v xml:space="preserve"> 3  55  20  57   255 255 0</v>
      </c>
    </row>
    <row r="200" spans="1:21">
      <c r="A200" t="s">
        <v>364</v>
      </c>
      <c r="U200" t="str">
        <f t="shared" si="37"/>
        <v xml:space="preserve"> 3  58  10  59   255 255 0</v>
      </c>
    </row>
    <row r="201" spans="1:21">
      <c r="A201" t="s">
        <v>365</v>
      </c>
      <c r="U201" t="str">
        <f t="shared" si="37"/>
        <v xml:space="preserve"> 3  49  4  60   255 255 0</v>
      </c>
    </row>
    <row r="202" spans="1:21">
      <c r="A202" t="s">
        <v>366</v>
      </c>
      <c r="U202" t="str">
        <f t="shared" si="37"/>
        <v xml:space="preserve"> 3  61  16  62   255 255 0</v>
      </c>
    </row>
    <row r="203" spans="1:21">
      <c r="A203" t="s">
        <v>367</v>
      </c>
      <c r="U203" t="str">
        <f t="shared" si="37"/>
        <v xml:space="preserve"> 3  0  23  63   255 255 0</v>
      </c>
    </row>
    <row r="204" spans="1:21">
      <c r="A204" t="s">
        <v>368</v>
      </c>
      <c r="U204" t="str">
        <f t="shared" si="37"/>
        <v xml:space="preserve"> 3  0  43  64   0 255 0</v>
      </c>
    </row>
    <row r="205" spans="1:21">
      <c r="A205" t="s">
        <v>369</v>
      </c>
      <c r="U205" t="str">
        <f t="shared" si="37"/>
        <v xml:space="preserve"> 3  12  43  65   255 255 0</v>
      </c>
    </row>
    <row r="206" spans="1:21">
      <c r="A206" t="s">
        <v>370</v>
      </c>
      <c r="U206" t="str">
        <f t="shared" si="37"/>
        <v xml:space="preserve"> 3  15  13  66   255 255 0</v>
      </c>
    </row>
    <row r="207" spans="1:21">
      <c r="A207" t="s">
        <v>371</v>
      </c>
      <c r="U207" t="str">
        <f t="shared" si="37"/>
        <v xml:space="preserve"> 3  22  20  67   255 255 0</v>
      </c>
    </row>
    <row r="208" spans="1:21">
      <c r="A208" t="s">
        <v>372</v>
      </c>
      <c r="U208" t="str">
        <f t="shared" si="37"/>
        <v xml:space="preserve"> 3  27  30  68   255 255 0</v>
      </c>
    </row>
    <row r="209" spans="1:21">
      <c r="A209" t="s">
        <v>373</v>
      </c>
      <c r="U209" t="str">
        <f t="shared" si="37"/>
        <v xml:space="preserve"> 3  53  16  69   255 255 0</v>
      </c>
    </row>
    <row r="210" spans="1:21">
      <c r="A210" t="s">
        <v>374</v>
      </c>
      <c r="U210" t="str">
        <f t="shared" ref="U210:U273" si="38">IF(LEN(A210)&gt;40,P210&amp;" "&amp;Q210&amp;" "&amp;R210,A210)</f>
        <v xml:space="preserve"> 3  58  13  70   255 255 0</v>
      </c>
    </row>
    <row r="211" spans="1:21">
      <c r="A211" t="s">
        <v>375</v>
      </c>
      <c r="U211" t="str">
        <f t="shared" si="38"/>
        <v xml:space="preserve"> 3  36  4  71   255 255 0</v>
      </c>
    </row>
    <row r="212" spans="1:21">
      <c r="A212" t="s">
        <v>376</v>
      </c>
      <c r="U212" t="str">
        <f t="shared" si="38"/>
        <v xml:space="preserve"> 3  3  23  72   255 255 0</v>
      </c>
    </row>
    <row r="213" spans="1:21">
      <c r="A213" t="s">
        <v>377</v>
      </c>
      <c r="U213" t="str">
        <f t="shared" si="38"/>
        <v xml:space="preserve"> 3  61  10  73   255 255 0</v>
      </c>
    </row>
    <row r="214" spans="1:21">
      <c r="A214" t="s">
        <v>378</v>
      </c>
      <c r="U214" t="str">
        <f t="shared" si="38"/>
        <v xml:space="preserve"> 3  51  28  74   255 255 0</v>
      </c>
    </row>
    <row r="215" spans="1:21">
      <c r="A215" t="s">
        <v>379</v>
      </c>
      <c r="U215" t="str">
        <f t="shared" si="38"/>
        <v xml:space="preserve"> 3  6  75  76   255 255 0</v>
      </c>
    </row>
    <row r="216" spans="1:21">
      <c r="A216" t="s">
        <v>380</v>
      </c>
      <c r="U216" t="str">
        <f t="shared" si="38"/>
        <v xml:space="preserve"> 3  77  7  78   255 255 0</v>
      </c>
    </row>
    <row r="217" spans="1:21">
      <c r="A217" t="s">
        <v>381</v>
      </c>
      <c r="U217" t="str">
        <f t="shared" si="38"/>
        <v xml:space="preserve"> 3  32  43  79   255 255 0</v>
      </c>
    </row>
    <row r="218" spans="1:21">
      <c r="A218" t="s">
        <v>382</v>
      </c>
      <c r="U218" t="str">
        <f t="shared" si="38"/>
        <v xml:space="preserve"> 3  55  75  80   255 255 0</v>
      </c>
    </row>
    <row r="219" spans="1:21">
      <c r="A219" t="s">
        <v>383</v>
      </c>
      <c r="U219" t="str">
        <f t="shared" si="38"/>
        <v xml:space="preserve"> 3  77  10  81   255 255 0</v>
      </c>
    </row>
    <row r="220" spans="1:21">
      <c r="A220" t="s">
        <v>384</v>
      </c>
      <c r="U220" t="str">
        <f t="shared" si="38"/>
        <v xml:space="preserve"> 3  49  20  82   255 255 0</v>
      </c>
    </row>
    <row r="221" spans="1:21">
      <c r="A221" t="s">
        <v>385</v>
      </c>
      <c r="U221" t="str">
        <f t="shared" si="38"/>
        <v xml:space="preserve"> 3  77  75  83   255 255 0</v>
      </c>
    </row>
    <row r="222" spans="1:21">
      <c r="A222" t="s">
        <v>386</v>
      </c>
      <c r="U222" t="str">
        <f t="shared" si="38"/>
        <v xml:space="preserve"> 3  51  75  84   255 255 0</v>
      </c>
    </row>
    <row r="223" spans="1:21">
      <c r="A223" t="s">
        <v>387</v>
      </c>
      <c r="U223" t="str">
        <f t="shared" si="38"/>
        <v xml:space="preserve"> 3  18  16  85   255 255 0</v>
      </c>
    </row>
    <row r="224" spans="1:21">
      <c r="A224" t="s">
        <v>388</v>
      </c>
      <c r="U224" t="str">
        <f t="shared" si="38"/>
        <v xml:space="preserve"> 3  53  4  86   255 255 0</v>
      </c>
    </row>
    <row r="225" spans="1:21">
      <c r="A225" t="s">
        <v>389</v>
      </c>
      <c r="U225" t="str">
        <f t="shared" si="38"/>
        <v xml:space="preserve"> 3  9  75  87   255 255 0</v>
      </c>
    </row>
    <row r="226" spans="1:21">
      <c r="A226" t="s">
        <v>390</v>
      </c>
      <c r="U226" t="str">
        <f t="shared" si="38"/>
        <v xml:space="preserve"> 3  25  28  88   255 255 0</v>
      </c>
    </row>
    <row r="227" spans="1:21">
      <c r="A227" t="s">
        <v>391</v>
      </c>
      <c r="U227" t="str">
        <f t="shared" si="38"/>
        <v xml:space="preserve"> 3  61  13  89   255 255 0</v>
      </c>
    </row>
    <row r="228" spans="1:21">
      <c r="A228" t="s">
        <v>392</v>
      </c>
      <c r="U228" t="str">
        <f t="shared" si="38"/>
        <v xml:space="preserve"> 3  34  23  90   255 255 0</v>
      </c>
    </row>
    <row r="229" spans="1:21">
      <c r="A229" t="s">
        <v>393</v>
      </c>
      <c r="U229" t="str">
        <f t="shared" si="38"/>
        <v xml:space="preserve"> 3  58  30  91   255 255 0</v>
      </c>
    </row>
    <row r="230" spans="1:21">
      <c r="A230" t="s">
        <v>394</v>
      </c>
      <c r="U230" t="str">
        <f t="shared" si="38"/>
        <v xml:space="preserve"> 3  2  1  92   255 128 0</v>
      </c>
    </row>
    <row r="231" spans="1:21">
      <c r="A231" t="s">
        <v>395</v>
      </c>
      <c r="U231" t="str">
        <f t="shared" si="38"/>
        <v xml:space="preserve"> 3  5  4  93   255 128 0</v>
      </c>
    </row>
    <row r="232" spans="1:21">
      <c r="A232" t="s">
        <v>396</v>
      </c>
      <c r="U232" t="str">
        <f t="shared" si="38"/>
        <v xml:space="preserve"> 3  8  7  94   255 128 0</v>
      </c>
    </row>
    <row r="233" spans="1:21">
      <c r="A233" t="s">
        <v>397</v>
      </c>
      <c r="U233" t="str">
        <f t="shared" si="38"/>
        <v xml:space="preserve"> 3  11  10  95   255 128 0</v>
      </c>
    </row>
    <row r="234" spans="1:21">
      <c r="A234" t="s">
        <v>398</v>
      </c>
      <c r="U234" t="str">
        <f t="shared" si="38"/>
        <v xml:space="preserve"> 3  14  13  96   255 128 0</v>
      </c>
    </row>
    <row r="235" spans="1:21">
      <c r="A235" t="s">
        <v>399</v>
      </c>
      <c r="U235" t="str">
        <f t="shared" si="38"/>
        <v xml:space="preserve"> 3  17  16  97   255 128 0</v>
      </c>
    </row>
    <row r="236" spans="1:21">
      <c r="A236" t="s">
        <v>400</v>
      </c>
      <c r="U236" t="str">
        <f t="shared" si="38"/>
        <v xml:space="preserve"> 3  19  7  98   255 128 0</v>
      </c>
    </row>
    <row r="237" spans="1:21">
      <c r="A237" t="s">
        <v>401</v>
      </c>
      <c r="U237" t="str">
        <f t="shared" si="38"/>
        <v xml:space="preserve"> 3  21  20  99   255 128 0</v>
      </c>
    </row>
    <row r="238" spans="1:21">
      <c r="A238" t="s">
        <v>402</v>
      </c>
      <c r="U238" t="str">
        <f t="shared" si="38"/>
        <v xml:space="preserve"> 3  24  23  100   255 128 0</v>
      </c>
    </row>
    <row r="239" spans="1:21">
      <c r="A239" t="s">
        <v>403</v>
      </c>
      <c r="U239" t="str">
        <f t="shared" si="38"/>
        <v xml:space="preserve"> 3  26  23  101   255 128 0</v>
      </c>
    </row>
    <row r="240" spans="1:21">
      <c r="A240" t="s">
        <v>404</v>
      </c>
      <c r="U240" t="str">
        <f t="shared" si="38"/>
        <v xml:space="preserve"> 3  29  28  102   255 128 0</v>
      </c>
    </row>
    <row r="241" spans="1:21">
      <c r="A241" t="s">
        <v>405</v>
      </c>
      <c r="U241" t="str">
        <f t="shared" si="38"/>
        <v xml:space="preserve"> 3  31  30  103   255 128 0</v>
      </c>
    </row>
    <row r="242" spans="1:21">
      <c r="A242" t="s">
        <v>406</v>
      </c>
      <c r="U242" t="str">
        <f t="shared" si="38"/>
        <v xml:space="preserve"> 3  33  13  104   255 128 0</v>
      </c>
    </row>
    <row r="243" spans="1:21">
      <c r="A243" t="s">
        <v>407</v>
      </c>
      <c r="U243" t="str">
        <f t="shared" si="38"/>
        <v xml:space="preserve"> 3  35  1  105   255 128 0</v>
      </c>
    </row>
    <row r="244" spans="1:21">
      <c r="A244" t="s">
        <v>408</v>
      </c>
      <c r="U244" t="str">
        <f t="shared" si="38"/>
        <v xml:space="preserve"> 3  37  1  106   255 128 0</v>
      </c>
    </row>
    <row r="245" spans="1:21">
      <c r="A245" t="s">
        <v>409</v>
      </c>
      <c r="U245" t="str">
        <f t="shared" si="38"/>
        <v xml:space="preserve"> 3  38  1  107   255 128 0</v>
      </c>
    </row>
    <row r="246" spans="1:21">
      <c r="A246" t="s">
        <v>410</v>
      </c>
      <c r="U246" t="str">
        <f t="shared" si="38"/>
        <v xml:space="preserve"> 3  39  1  108   0 255 255</v>
      </c>
    </row>
    <row r="247" spans="1:21">
      <c r="A247" t="s">
        <v>411</v>
      </c>
      <c r="U247" t="str">
        <f t="shared" si="38"/>
        <v xml:space="preserve"> 3  40  4  109   255 128 0</v>
      </c>
    </row>
    <row r="248" spans="1:21">
      <c r="A248" t="s">
        <v>412</v>
      </c>
      <c r="U248" t="str">
        <f t="shared" si="38"/>
        <v xml:space="preserve"> 3  41  20  110   255 128 0</v>
      </c>
    </row>
    <row r="249" spans="1:21">
      <c r="A249" t="s">
        <v>413</v>
      </c>
      <c r="U249" t="str">
        <f t="shared" si="38"/>
        <v xml:space="preserve"> 3  42  28  111   255 128 0</v>
      </c>
    </row>
    <row r="250" spans="1:21">
      <c r="A250" t="s">
        <v>414</v>
      </c>
      <c r="U250" t="str">
        <f t="shared" si="38"/>
        <v xml:space="preserve"> 3  44  43  112   255 128 0</v>
      </c>
    </row>
    <row r="251" spans="1:21">
      <c r="A251" t="s">
        <v>415</v>
      </c>
      <c r="U251" t="str">
        <f t="shared" si="38"/>
        <v xml:space="preserve"> 3  45  43  113   255 128 0</v>
      </c>
    </row>
    <row r="252" spans="1:21">
      <c r="A252" t="s">
        <v>416</v>
      </c>
      <c r="U252" t="str">
        <f t="shared" si="38"/>
        <v xml:space="preserve"> 3  46  30  114   255 128 0</v>
      </c>
    </row>
    <row r="253" spans="1:21">
      <c r="A253" t="s">
        <v>417</v>
      </c>
      <c r="U253" t="str">
        <f t="shared" si="38"/>
        <v xml:space="preserve"> 3  47  10  115   255 128 0</v>
      </c>
    </row>
    <row r="254" spans="1:21">
      <c r="A254" t="s">
        <v>418</v>
      </c>
      <c r="U254" t="str">
        <f t="shared" si="38"/>
        <v xml:space="preserve"> 3  48  16  116   255 128 0</v>
      </c>
    </row>
    <row r="255" spans="1:21">
      <c r="A255" t="s">
        <v>419</v>
      </c>
      <c r="U255" t="str">
        <f t="shared" si="38"/>
        <v xml:space="preserve"> 3  50  7  117   255 128 0</v>
      </c>
    </row>
    <row r="256" spans="1:21">
      <c r="A256" t="s">
        <v>420</v>
      </c>
      <c r="U256" t="str">
        <f t="shared" si="38"/>
        <v xml:space="preserve"> 3  52  30  118   255 128 0</v>
      </c>
    </row>
    <row r="257" spans="1:21">
      <c r="A257" t="s">
        <v>421</v>
      </c>
      <c r="U257" t="str">
        <f t="shared" si="38"/>
        <v xml:space="preserve"> 3  54  7  119   255 128 0</v>
      </c>
    </row>
    <row r="258" spans="1:21">
      <c r="A258" t="s">
        <v>422</v>
      </c>
      <c r="U258" t="str">
        <f t="shared" si="38"/>
        <v xml:space="preserve"> 3  56  28  120   255 128 0</v>
      </c>
    </row>
    <row r="259" spans="1:21">
      <c r="A259" t="s">
        <v>423</v>
      </c>
      <c r="U259" t="str">
        <f t="shared" si="38"/>
        <v xml:space="preserve"> 3  57  20  121   255 128 0</v>
      </c>
    </row>
    <row r="260" spans="1:21">
      <c r="A260" t="s">
        <v>424</v>
      </c>
      <c r="U260" t="str">
        <f t="shared" si="38"/>
        <v xml:space="preserve"> 3  59  10  122   255 128 0</v>
      </c>
    </row>
    <row r="261" spans="1:21">
      <c r="A261" t="s">
        <v>425</v>
      </c>
      <c r="U261" t="str">
        <f t="shared" si="38"/>
        <v xml:space="preserve"> 3  60  4  123   255 128 0</v>
      </c>
    </row>
    <row r="262" spans="1:21">
      <c r="A262" t="s">
        <v>426</v>
      </c>
      <c r="U262" t="str">
        <f t="shared" si="38"/>
        <v xml:space="preserve"> 3  62  16  124   255 128 0</v>
      </c>
    </row>
    <row r="263" spans="1:21">
      <c r="A263" t="s">
        <v>427</v>
      </c>
      <c r="U263" t="str">
        <f t="shared" si="38"/>
        <v xml:space="preserve"> 3  63  23  125   255 128 0</v>
      </c>
    </row>
    <row r="264" spans="1:21">
      <c r="A264" t="s">
        <v>428</v>
      </c>
      <c r="U264" t="str">
        <f t="shared" si="38"/>
        <v xml:space="preserve"> 3  64  43  126   0 255 255</v>
      </c>
    </row>
    <row r="265" spans="1:21">
      <c r="A265" t="s">
        <v>429</v>
      </c>
      <c r="U265" t="str">
        <f t="shared" si="38"/>
        <v xml:space="preserve"> 3  65  43  127   255 128 0</v>
      </c>
    </row>
    <row r="266" spans="1:21">
      <c r="A266" t="s">
        <v>430</v>
      </c>
      <c r="U266" t="str">
        <f t="shared" si="38"/>
        <v xml:space="preserve"> 3  66  13  128   255 128 0</v>
      </c>
    </row>
    <row r="267" spans="1:21">
      <c r="A267" t="s">
        <v>431</v>
      </c>
      <c r="U267" t="str">
        <f t="shared" si="38"/>
        <v xml:space="preserve"> 3  67  20  129   255 128 0</v>
      </c>
    </row>
    <row r="268" spans="1:21">
      <c r="A268" t="s">
        <v>432</v>
      </c>
      <c r="U268" t="str">
        <f t="shared" si="38"/>
        <v xml:space="preserve"> 3  68  30  130   255 128 0</v>
      </c>
    </row>
    <row r="269" spans="1:21">
      <c r="A269" t="s">
        <v>433</v>
      </c>
      <c r="U269" t="str">
        <f t="shared" si="38"/>
        <v xml:space="preserve"> 3  69  16  131   255 128 0</v>
      </c>
    </row>
    <row r="270" spans="1:21">
      <c r="A270" t="s">
        <v>434</v>
      </c>
      <c r="U270" t="str">
        <f t="shared" si="38"/>
        <v xml:space="preserve"> 3  70  13  132   255 128 0</v>
      </c>
    </row>
    <row r="271" spans="1:21">
      <c r="A271" t="s">
        <v>435</v>
      </c>
      <c r="U271" t="str">
        <f t="shared" si="38"/>
        <v xml:space="preserve"> 3  71  4  133   255 128 0</v>
      </c>
    </row>
    <row r="272" spans="1:21">
      <c r="A272" t="s">
        <v>436</v>
      </c>
      <c r="U272" t="str">
        <f t="shared" si="38"/>
        <v xml:space="preserve"> 3  72  23  134   255 128 0</v>
      </c>
    </row>
    <row r="273" spans="1:21">
      <c r="A273" t="s">
        <v>437</v>
      </c>
      <c r="U273" t="str">
        <f t="shared" si="38"/>
        <v xml:space="preserve"> 3  73  10  135   255 128 0</v>
      </c>
    </row>
    <row r="274" spans="1:21">
      <c r="A274" t="s">
        <v>438</v>
      </c>
      <c r="U274" t="str">
        <f t="shared" ref="U274:U337" si="39">IF(LEN(A274)&gt;40,P274&amp;" "&amp;Q274&amp;" "&amp;R274,A274)</f>
        <v xml:space="preserve"> 3  74  28  136   255 128 0</v>
      </c>
    </row>
    <row r="275" spans="1:21">
      <c r="A275" t="s">
        <v>439</v>
      </c>
      <c r="U275" t="str">
        <f t="shared" si="39"/>
        <v xml:space="preserve"> 3  76  75  137   255 128 0</v>
      </c>
    </row>
    <row r="276" spans="1:21">
      <c r="A276" t="s">
        <v>440</v>
      </c>
      <c r="U276" t="str">
        <f t="shared" si="39"/>
        <v xml:space="preserve"> 3  78  7  138   255 128 0</v>
      </c>
    </row>
    <row r="277" spans="1:21">
      <c r="A277" t="s">
        <v>441</v>
      </c>
      <c r="U277" t="str">
        <f t="shared" si="39"/>
        <v xml:space="preserve"> 3  79  43  139   255 128 0</v>
      </c>
    </row>
    <row r="278" spans="1:21">
      <c r="A278" t="s">
        <v>442</v>
      </c>
      <c r="U278" t="str">
        <f t="shared" si="39"/>
        <v xml:space="preserve"> 3  80  75  140   255 128 0</v>
      </c>
    </row>
    <row r="279" spans="1:21">
      <c r="A279" t="s">
        <v>443</v>
      </c>
      <c r="U279" t="str">
        <f t="shared" si="39"/>
        <v xml:space="preserve"> 3  81  10  141   255 128 0</v>
      </c>
    </row>
    <row r="280" spans="1:21">
      <c r="A280" t="s">
        <v>444</v>
      </c>
      <c r="U280" t="str">
        <f t="shared" si="39"/>
        <v xml:space="preserve"> 3  82  20  142   255 128 0</v>
      </c>
    </row>
    <row r="281" spans="1:21">
      <c r="A281" t="s">
        <v>445</v>
      </c>
      <c r="U281" t="str">
        <f t="shared" si="39"/>
        <v xml:space="preserve"> 3  83  75  143   255 128 0</v>
      </c>
    </row>
    <row r="282" spans="1:21">
      <c r="A282" t="s">
        <v>446</v>
      </c>
      <c r="U282" t="str">
        <f t="shared" si="39"/>
        <v xml:space="preserve"> 3  84  75  144   255 128 0</v>
      </c>
    </row>
    <row r="283" spans="1:21">
      <c r="A283" t="s">
        <v>447</v>
      </c>
      <c r="U283" t="str">
        <f t="shared" si="39"/>
        <v xml:space="preserve"> 3  85  16  145   255 128 0</v>
      </c>
    </row>
    <row r="284" spans="1:21">
      <c r="A284" t="s">
        <v>448</v>
      </c>
      <c r="U284" t="str">
        <f t="shared" si="39"/>
        <v xml:space="preserve"> 3  86  4  146   255 128 0</v>
      </c>
    </row>
    <row r="285" spans="1:21">
      <c r="A285" t="s">
        <v>449</v>
      </c>
      <c r="U285" t="str">
        <f t="shared" si="39"/>
        <v xml:space="preserve"> 3  87  75  147   255 128 0</v>
      </c>
    </row>
    <row r="286" spans="1:21">
      <c r="A286" t="s">
        <v>450</v>
      </c>
      <c r="U286" t="str">
        <f t="shared" si="39"/>
        <v xml:space="preserve"> 3  88  28  148   255 128 0</v>
      </c>
    </row>
    <row r="287" spans="1:21">
      <c r="A287" t="s">
        <v>451</v>
      </c>
      <c r="U287" t="str">
        <f t="shared" si="39"/>
        <v xml:space="preserve"> 3  89  13  149   255 128 0</v>
      </c>
    </row>
    <row r="288" spans="1:21">
      <c r="A288" t="s">
        <v>452</v>
      </c>
      <c r="U288" t="str">
        <f t="shared" si="39"/>
        <v xml:space="preserve"> 3  90  23  150   255 128 0</v>
      </c>
    </row>
    <row r="289" spans="1:21">
      <c r="A289" t="s">
        <v>453</v>
      </c>
      <c r="U289" t="str">
        <f t="shared" si="39"/>
        <v xml:space="preserve"> 3  91  30  151   255 128 0</v>
      </c>
    </row>
    <row r="290" spans="1:21">
      <c r="A290" t="s">
        <v>454</v>
      </c>
      <c r="U290" t="str">
        <f t="shared" si="39"/>
        <v xml:space="preserve"> 3  92  1  150   255 0 0</v>
      </c>
    </row>
    <row r="291" spans="1:21">
      <c r="A291" t="s">
        <v>455</v>
      </c>
      <c r="U291" t="str">
        <f t="shared" si="39"/>
        <v xml:space="preserve"> 3  93  4  142   255 0 0</v>
      </c>
    </row>
    <row r="292" spans="1:21">
      <c r="A292" t="s">
        <v>456</v>
      </c>
      <c r="U292" t="str">
        <f t="shared" si="39"/>
        <v xml:space="preserve"> 3  94  7  143   255 0 0</v>
      </c>
    </row>
    <row r="293" spans="1:21">
      <c r="A293" t="s">
        <v>457</v>
      </c>
      <c r="U293" t="str">
        <f t="shared" si="39"/>
        <v xml:space="preserve"> 3  95  10  151   255 0 0</v>
      </c>
    </row>
    <row r="294" spans="1:21">
      <c r="A294" t="s">
        <v>458</v>
      </c>
      <c r="U294" t="str">
        <f t="shared" si="39"/>
        <v xml:space="preserve"> 3  96  13  139   255 0 0</v>
      </c>
    </row>
    <row r="295" spans="1:21">
      <c r="A295" t="s">
        <v>20</v>
      </c>
      <c r="U295" t="str">
        <f t="shared" si="39"/>
        <v xml:space="preserve"> 3  97  16  106   255 0 0</v>
      </c>
    </row>
    <row r="296" spans="1:21">
      <c r="A296" t="s">
        <v>21</v>
      </c>
      <c r="U296" t="str">
        <f t="shared" si="39"/>
        <v xml:space="preserve"> 3  98  7  131   255 0 0</v>
      </c>
    </row>
    <row r="297" spans="1:21">
      <c r="A297" t="s">
        <v>22</v>
      </c>
      <c r="U297" t="str">
        <f t="shared" si="39"/>
        <v xml:space="preserve"> 3  99  20  117   255 0 0</v>
      </c>
    </row>
    <row r="298" spans="1:21">
      <c r="A298" t="s">
        <v>23</v>
      </c>
      <c r="U298" t="str">
        <f t="shared" si="39"/>
        <v xml:space="preserve"> 3  100  23  110   255 0 0</v>
      </c>
    </row>
    <row r="299" spans="1:21">
      <c r="A299" t="s">
        <v>24</v>
      </c>
      <c r="U299" t="str">
        <f t="shared" si="39"/>
        <v xml:space="preserve"> 3  101  23  111   255 0 0</v>
      </c>
    </row>
    <row r="300" spans="1:21">
      <c r="A300" t="s">
        <v>25</v>
      </c>
      <c r="U300" t="str">
        <f t="shared" si="39"/>
        <v xml:space="preserve"> 3  102  28  118   255 0 0</v>
      </c>
    </row>
    <row r="301" spans="1:21">
      <c r="A301" t="s">
        <v>26</v>
      </c>
      <c r="U301" t="str">
        <f t="shared" si="39"/>
        <v xml:space="preserve"> 3  103  30  132   255 0 0</v>
      </c>
    </row>
    <row r="302" spans="1:21">
      <c r="A302" t="s">
        <v>27</v>
      </c>
      <c r="U302" t="str">
        <f t="shared" si="39"/>
        <v xml:space="preserve"> 3  104  13  107   255 0 0</v>
      </c>
    </row>
    <row r="303" spans="1:21">
      <c r="A303" t="s">
        <v>28</v>
      </c>
      <c r="U303" t="str">
        <f t="shared" si="39"/>
        <v xml:space="preserve"> 3  105  1  133   255 0 0</v>
      </c>
    </row>
    <row r="304" spans="1:21">
      <c r="A304" t="s">
        <v>29</v>
      </c>
      <c r="U304" t="str">
        <f t="shared" si="39"/>
        <v xml:space="preserve"> 3  106  1  97   255 0 0</v>
      </c>
    </row>
    <row r="305" spans="1:21">
      <c r="A305" t="s">
        <v>30</v>
      </c>
      <c r="U305" t="str">
        <f t="shared" si="39"/>
        <v xml:space="preserve"> 3  107  1  104   255 0 0</v>
      </c>
    </row>
    <row r="306" spans="1:21">
      <c r="A306" t="s">
        <v>31</v>
      </c>
      <c r="U306" t="str">
        <f t="shared" si="39"/>
        <v xml:space="preserve"> 3  108  1  126   0 0 255</v>
      </c>
    </row>
    <row r="307" spans="1:21">
      <c r="A307" t="s">
        <v>32</v>
      </c>
      <c r="U307" t="str">
        <f t="shared" si="39"/>
        <v xml:space="preserve"> 3  109  4  134   255 0 0</v>
      </c>
    </row>
    <row r="308" spans="1:21">
      <c r="A308" t="s">
        <v>33</v>
      </c>
      <c r="U308" t="str">
        <f t="shared" si="39"/>
        <v xml:space="preserve"> 3  110  20  100   255 0 0</v>
      </c>
    </row>
    <row r="309" spans="1:21">
      <c r="A309" t="s">
        <v>34</v>
      </c>
      <c r="U309" t="str">
        <f t="shared" si="39"/>
        <v xml:space="preserve"> 3  111  28  101   255 0 0</v>
      </c>
    </row>
    <row r="310" spans="1:21">
      <c r="A310" t="s">
        <v>35</v>
      </c>
      <c r="U310" t="str">
        <f t="shared" si="39"/>
        <v xml:space="preserve"> 3  112  43  125   255 0 0</v>
      </c>
    </row>
    <row r="311" spans="1:21">
      <c r="A311" t="s">
        <v>36</v>
      </c>
      <c r="U311" t="str">
        <f t="shared" si="39"/>
        <v xml:space="preserve"> 3  113  43  148   255 0 0</v>
      </c>
    </row>
    <row r="312" spans="1:21">
      <c r="A312" t="s">
        <v>37</v>
      </c>
      <c r="U312" t="str">
        <f t="shared" si="39"/>
        <v xml:space="preserve"> 3  114  30  144   255 0 0</v>
      </c>
    </row>
    <row r="313" spans="1:21">
      <c r="A313" t="s">
        <v>38</v>
      </c>
      <c r="U313" t="str">
        <f t="shared" si="39"/>
        <v xml:space="preserve"> 3  115  10  138   255 0 0</v>
      </c>
    </row>
    <row r="314" spans="1:21">
      <c r="A314" t="s">
        <v>39</v>
      </c>
      <c r="U314" t="str">
        <f t="shared" si="39"/>
        <v xml:space="preserve"> 3  116  16  146   255 0 0</v>
      </c>
    </row>
    <row r="315" spans="1:21">
      <c r="A315" t="s">
        <v>40</v>
      </c>
      <c r="U315" t="str">
        <f t="shared" si="39"/>
        <v xml:space="preserve"> 3  117  7  99   255 0 0</v>
      </c>
    </row>
    <row r="316" spans="1:21">
      <c r="A316" t="s">
        <v>41</v>
      </c>
      <c r="U316" t="str">
        <f t="shared" si="39"/>
        <v xml:space="preserve"> 3  118  30  102   255 0 0</v>
      </c>
    </row>
    <row r="317" spans="1:21">
      <c r="A317" t="s">
        <v>42</v>
      </c>
      <c r="U317" t="str">
        <f t="shared" si="39"/>
        <v xml:space="preserve"> 3  119  7  123   255 0 0</v>
      </c>
    </row>
    <row r="318" spans="1:21">
      <c r="A318" t="s">
        <v>43</v>
      </c>
      <c r="U318" t="str">
        <f t="shared" si="39"/>
        <v xml:space="preserve"> 3  120  28  129   255 0 0</v>
      </c>
    </row>
    <row r="319" spans="1:21">
      <c r="A319" t="s">
        <v>44</v>
      </c>
      <c r="U319" t="str">
        <f t="shared" si="39"/>
        <v xml:space="preserve"> 3  121  20  137   255 0 0</v>
      </c>
    </row>
    <row r="320" spans="1:21">
      <c r="A320" t="s">
        <v>45</v>
      </c>
      <c r="U320" t="str">
        <f t="shared" si="39"/>
        <v xml:space="preserve"> 3  122  10  149   255 0 0</v>
      </c>
    </row>
    <row r="321" spans="1:21">
      <c r="A321" t="s">
        <v>46</v>
      </c>
      <c r="U321" t="str">
        <f t="shared" si="39"/>
        <v xml:space="preserve"> 3  123  4  119   255 0 0</v>
      </c>
    </row>
    <row r="322" spans="1:21">
      <c r="A322" t="s">
        <v>47</v>
      </c>
      <c r="U322" t="str">
        <f t="shared" si="39"/>
        <v xml:space="preserve"> 3  124  16  128   255 0 0</v>
      </c>
    </row>
    <row r="323" spans="1:21">
      <c r="A323" t="s">
        <v>48</v>
      </c>
      <c r="U323" t="str">
        <f t="shared" si="39"/>
        <v xml:space="preserve"> 3  125  23  112   255 0 0</v>
      </c>
    </row>
    <row r="324" spans="1:21">
      <c r="A324" t="s">
        <v>49</v>
      </c>
      <c r="U324" t="str">
        <f t="shared" si="39"/>
        <v xml:space="preserve"> 3  126  43  108   0 0 255</v>
      </c>
    </row>
    <row r="325" spans="1:21">
      <c r="A325" t="s">
        <v>50</v>
      </c>
      <c r="U325" t="str">
        <f t="shared" si="39"/>
        <v xml:space="preserve"> 3  127  43  130   255 0 0</v>
      </c>
    </row>
    <row r="326" spans="1:21">
      <c r="A326" t="s">
        <v>51</v>
      </c>
      <c r="U326" t="str">
        <f t="shared" si="39"/>
        <v xml:space="preserve"> 3  128  13  124   255 0 0</v>
      </c>
    </row>
    <row r="327" spans="1:21">
      <c r="A327" t="s">
        <v>52</v>
      </c>
      <c r="U327" t="str">
        <f t="shared" si="39"/>
        <v xml:space="preserve"> 3  129  20  120   255 0 0</v>
      </c>
    </row>
    <row r="328" spans="1:21">
      <c r="A328" t="s">
        <v>53</v>
      </c>
      <c r="U328" t="str">
        <f t="shared" si="39"/>
        <v xml:space="preserve"> 3  130  30  127   255 0 0</v>
      </c>
    </row>
    <row r="329" spans="1:21">
      <c r="A329" t="s">
        <v>54</v>
      </c>
      <c r="U329" t="str">
        <f t="shared" si="39"/>
        <v xml:space="preserve"> 3  131  16  98   255 0 0</v>
      </c>
    </row>
    <row r="330" spans="1:21">
      <c r="A330" t="s">
        <v>55</v>
      </c>
      <c r="U330" t="str">
        <f t="shared" si="39"/>
        <v xml:space="preserve"> 3  132  13  103   255 0 0</v>
      </c>
    </row>
    <row r="331" spans="1:21">
      <c r="A331" t="s">
        <v>56</v>
      </c>
      <c r="U331" t="str">
        <f t="shared" si="39"/>
        <v xml:space="preserve"> 3  133  4  105   255 0 0</v>
      </c>
    </row>
    <row r="332" spans="1:21">
      <c r="A332" t="s">
        <v>57</v>
      </c>
      <c r="U332" t="str">
        <f t="shared" si="39"/>
        <v xml:space="preserve"> 3  134  23  109   255 0 0</v>
      </c>
    </row>
    <row r="333" spans="1:21">
      <c r="A333" t="s">
        <v>58</v>
      </c>
      <c r="U333" t="str">
        <f t="shared" si="39"/>
        <v xml:space="preserve"> 3  135  10  145   255 0 0</v>
      </c>
    </row>
    <row r="334" spans="1:21">
      <c r="A334" t="s">
        <v>59</v>
      </c>
      <c r="U334" t="str">
        <f t="shared" si="39"/>
        <v xml:space="preserve"> 3  136  28  140   255 0 0</v>
      </c>
    </row>
    <row r="335" spans="1:21">
      <c r="A335" t="s">
        <v>60</v>
      </c>
      <c r="U335" t="str">
        <f t="shared" si="39"/>
        <v xml:space="preserve"> 3  137  75  121   255 0 0</v>
      </c>
    </row>
    <row r="336" spans="1:21">
      <c r="A336" t="s">
        <v>61</v>
      </c>
      <c r="U336" t="str">
        <f t="shared" si="39"/>
        <v xml:space="preserve"> 3  138  7  115   255 0 0</v>
      </c>
    </row>
    <row r="337" spans="1:21">
      <c r="A337" t="s">
        <v>62</v>
      </c>
      <c r="U337" t="str">
        <f t="shared" si="39"/>
        <v xml:space="preserve"> 3  139  43  96   255 0 0</v>
      </c>
    </row>
    <row r="338" spans="1:21">
      <c r="A338" t="s">
        <v>63</v>
      </c>
      <c r="U338" t="str">
        <f t="shared" ref="U338:U401" si="40">IF(LEN(A338)&gt;40,P338&amp;" "&amp;Q338&amp;" "&amp;R338,A338)</f>
        <v xml:space="preserve"> 3  140  75  136   255 0 0</v>
      </c>
    </row>
    <row r="339" spans="1:21">
      <c r="A339" t="s">
        <v>64</v>
      </c>
      <c r="U339" t="str">
        <f t="shared" si="40"/>
        <v xml:space="preserve"> 3  141  10  147   255 0 0</v>
      </c>
    </row>
    <row r="340" spans="1:21">
      <c r="A340" t="s">
        <v>65</v>
      </c>
      <c r="U340" t="str">
        <f t="shared" si="40"/>
        <v xml:space="preserve"> 3  142  20  93   255 0 0</v>
      </c>
    </row>
    <row r="341" spans="1:21">
      <c r="A341" t="s">
        <v>66</v>
      </c>
      <c r="U341" t="str">
        <f t="shared" si="40"/>
        <v xml:space="preserve"> 3  143  75  94   255 0 0</v>
      </c>
    </row>
    <row r="342" spans="1:21">
      <c r="A342" t="s">
        <v>67</v>
      </c>
      <c r="U342" t="str">
        <f t="shared" si="40"/>
        <v xml:space="preserve"> 3  144  75  114   255 0 0</v>
      </c>
    </row>
    <row r="343" spans="1:21">
      <c r="A343" t="s">
        <v>68</v>
      </c>
      <c r="U343" t="str">
        <f t="shared" si="40"/>
        <v xml:space="preserve"> 3  145  16  135   255 0 0</v>
      </c>
    </row>
    <row r="344" spans="1:21">
      <c r="A344" t="s">
        <v>69</v>
      </c>
      <c r="U344" t="str">
        <f t="shared" si="40"/>
        <v xml:space="preserve"> 3  146  4  116   255 0 0</v>
      </c>
    </row>
    <row r="345" spans="1:21">
      <c r="A345" t="s">
        <v>70</v>
      </c>
      <c r="U345" t="str">
        <f t="shared" si="40"/>
        <v xml:space="preserve"> 3  147  75  141   255 0 0</v>
      </c>
    </row>
    <row r="346" spans="1:21">
      <c r="A346" t="s">
        <v>71</v>
      </c>
      <c r="U346" t="str">
        <f t="shared" si="40"/>
        <v xml:space="preserve"> 3  148  28  113   255 0 0</v>
      </c>
    </row>
    <row r="347" spans="1:21">
      <c r="A347" t="s">
        <v>72</v>
      </c>
      <c r="U347" t="str">
        <f t="shared" si="40"/>
        <v xml:space="preserve"> 3  149  13  122   255 0 0</v>
      </c>
    </row>
    <row r="348" spans="1:21">
      <c r="A348" t="s">
        <v>73</v>
      </c>
      <c r="U348" t="str">
        <f t="shared" si="40"/>
        <v xml:space="preserve"> 3  150  23  92   255 0 0</v>
      </c>
    </row>
    <row r="349" spans="1:21">
      <c r="A349" t="s">
        <v>74</v>
      </c>
      <c r="U349" t="str">
        <f t="shared" si="40"/>
        <v xml:space="preserve"> 3  151  30  95   255 0 0</v>
      </c>
    </row>
    <row r="350" spans="1:21">
      <c r="A350" t="s">
        <v>75</v>
      </c>
      <c r="U350" t="str">
        <f t="shared" si="40"/>
        <v xml:space="preserve"> 3  150  1  90   255 128 0</v>
      </c>
    </row>
    <row r="351" spans="1:21">
      <c r="A351" t="s">
        <v>76</v>
      </c>
      <c r="U351" t="str">
        <f t="shared" si="40"/>
        <v xml:space="preserve"> 3  142  4  82   255 128 0</v>
      </c>
    </row>
    <row r="352" spans="1:21">
      <c r="A352" t="s">
        <v>77</v>
      </c>
      <c r="U352" t="str">
        <f t="shared" si="40"/>
        <v xml:space="preserve"> 3  143  7  83   255 128 0</v>
      </c>
    </row>
    <row r="353" spans="1:21">
      <c r="A353" t="s">
        <v>78</v>
      </c>
      <c r="U353" t="str">
        <f t="shared" si="40"/>
        <v xml:space="preserve"> 3  151  10  91   255 128 0</v>
      </c>
    </row>
    <row r="354" spans="1:21">
      <c r="A354" t="s">
        <v>79</v>
      </c>
      <c r="U354" t="str">
        <f t="shared" si="40"/>
        <v xml:space="preserve"> 3  139  13  79   255 128 0</v>
      </c>
    </row>
    <row r="355" spans="1:21">
      <c r="A355" t="s">
        <v>80</v>
      </c>
      <c r="U355" t="str">
        <f t="shared" si="40"/>
        <v xml:space="preserve"> 3  106  16  37   255 128 0</v>
      </c>
    </row>
    <row r="356" spans="1:21">
      <c r="A356" t="s">
        <v>81</v>
      </c>
      <c r="U356" t="str">
        <f t="shared" si="40"/>
        <v xml:space="preserve"> 3  131  7  69   255 128 0</v>
      </c>
    </row>
    <row r="357" spans="1:21">
      <c r="A357" t="s">
        <v>82</v>
      </c>
      <c r="U357" t="str">
        <f t="shared" si="40"/>
        <v xml:space="preserve"> 3  117  20  50   255 128 0</v>
      </c>
    </row>
    <row r="358" spans="1:21">
      <c r="A358" t="s">
        <v>83</v>
      </c>
      <c r="U358" t="str">
        <f t="shared" si="40"/>
        <v xml:space="preserve"> 3  110  23  41   255 128 0</v>
      </c>
    </row>
    <row r="359" spans="1:21">
      <c r="A359" t="s">
        <v>84</v>
      </c>
      <c r="U359" t="str">
        <f t="shared" si="40"/>
        <v xml:space="preserve"> 3  111  23  42   255 128 0</v>
      </c>
    </row>
    <row r="360" spans="1:21">
      <c r="A360" t="s">
        <v>85</v>
      </c>
      <c r="U360" t="str">
        <f t="shared" si="40"/>
        <v xml:space="preserve"> 3  118  28  52   255 128 0</v>
      </c>
    </row>
    <row r="361" spans="1:21">
      <c r="A361" t="s">
        <v>86</v>
      </c>
      <c r="U361" t="str">
        <f t="shared" si="40"/>
        <v xml:space="preserve"> 3  132  30  70   255 128 0</v>
      </c>
    </row>
    <row r="362" spans="1:21">
      <c r="A362" t="s">
        <v>87</v>
      </c>
      <c r="U362" t="str">
        <f t="shared" si="40"/>
        <v xml:space="preserve"> 3  107  13  38   255 128 0</v>
      </c>
    </row>
    <row r="363" spans="1:21">
      <c r="A363" t="s">
        <v>88</v>
      </c>
      <c r="U363" t="str">
        <f t="shared" si="40"/>
        <v xml:space="preserve"> 3  133  1  71   255 128 0</v>
      </c>
    </row>
    <row r="364" spans="1:21">
      <c r="A364" t="s">
        <v>89</v>
      </c>
      <c r="U364" t="str">
        <f t="shared" si="40"/>
        <v xml:space="preserve"> 3  97  1  17   255 128 0</v>
      </c>
    </row>
    <row r="365" spans="1:21">
      <c r="A365" t="s">
        <v>90</v>
      </c>
      <c r="U365" t="str">
        <f t="shared" si="40"/>
        <v xml:space="preserve"> 3  104  1  33   255 128 0</v>
      </c>
    </row>
    <row r="366" spans="1:21">
      <c r="A366" t="s">
        <v>91</v>
      </c>
      <c r="U366" t="str">
        <f t="shared" si="40"/>
        <v xml:space="preserve"> 3  126  1  64   0 255 255</v>
      </c>
    </row>
    <row r="367" spans="1:21">
      <c r="A367" t="s">
        <v>92</v>
      </c>
      <c r="U367" t="str">
        <f t="shared" si="40"/>
        <v xml:space="preserve"> 3  134  4  72   255 128 0</v>
      </c>
    </row>
    <row r="368" spans="1:21">
      <c r="A368" t="s">
        <v>93</v>
      </c>
      <c r="U368" t="str">
        <f t="shared" si="40"/>
        <v xml:space="preserve"> 3  100  20  24   255 128 0</v>
      </c>
    </row>
    <row r="369" spans="1:21">
      <c r="A369" t="s">
        <v>94</v>
      </c>
      <c r="U369" t="str">
        <f t="shared" si="40"/>
        <v xml:space="preserve"> 3  101  28  26   255 128 0</v>
      </c>
    </row>
    <row r="370" spans="1:21">
      <c r="A370" t="s">
        <v>95</v>
      </c>
      <c r="U370" t="str">
        <f t="shared" si="40"/>
        <v xml:space="preserve"> 3  125  43  63   255 128 0</v>
      </c>
    </row>
    <row r="371" spans="1:21">
      <c r="A371" t="s">
        <v>96</v>
      </c>
      <c r="U371" t="str">
        <f t="shared" si="40"/>
        <v xml:space="preserve"> 3  148  43  88   255 128 0</v>
      </c>
    </row>
    <row r="372" spans="1:21">
      <c r="A372" t="s">
        <v>97</v>
      </c>
      <c r="U372" t="str">
        <f t="shared" si="40"/>
        <v xml:space="preserve"> 3  144  30  84   255 128 0</v>
      </c>
    </row>
    <row r="373" spans="1:21">
      <c r="A373" t="s">
        <v>98</v>
      </c>
      <c r="U373" t="str">
        <f t="shared" si="40"/>
        <v xml:space="preserve"> 3  138  10  78   255 128 0</v>
      </c>
    </row>
    <row r="374" spans="1:21">
      <c r="A374" t="s">
        <v>99</v>
      </c>
      <c r="U374" t="str">
        <f t="shared" si="40"/>
        <v xml:space="preserve"> 3  146  16  86   255 128 0</v>
      </c>
    </row>
    <row r="375" spans="1:21">
      <c r="A375" t="s">
        <v>100</v>
      </c>
      <c r="U375" t="str">
        <f t="shared" si="40"/>
        <v xml:space="preserve"> 3  99  7  21   255 128 0</v>
      </c>
    </row>
    <row r="376" spans="1:21">
      <c r="A376" t="s">
        <v>101</v>
      </c>
      <c r="U376" t="str">
        <f t="shared" si="40"/>
        <v xml:space="preserve"> 3  102  30  29   255 128 0</v>
      </c>
    </row>
    <row r="377" spans="1:21">
      <c r="A377" t="s">
        <v>102</v>
      </c>
      <c r="U377" t="str">
        <f t="shared" si="40"/>
        <v xml:space="preserve"> 3  123  7  60   255 128 0</v>
      </c>
    </row>
    <row r="378" spans="1:21">
      <c r="A378" t="s">
        <v>103</v>
      </c>
      <c r="U378" t="str">
        <f t="shared" si="40"/>
        <v xml:space="preserve"> 3  129  28  67   255 128 0</v>
      </c>
    </row>
    <row r="379" spans="1:21">
      <c r="A379" t="s">
        <v>104</v>
      </c>
      <c r="U379" t="str">
        <f t="shared" si="40"/>
        <v xml:space="preserve"> 3  137  20  76   255 128 0</v>
      </c>
    </row>
    <row r="380" spans="1:21">
      <c r="A380" t="s">
        <v>105</v>
      </c>
      <c r="U380" t="str">
        <f t="shared" si="40"/>
        <v xml:space="preserve"> 3  149  10  89   255 128 0</v>
      </c>
    </row>
    <row r="381" spans="1:21">
      <c r="A381" t="s">
        <v>106</v>
      </c>
      <c r="U381" t="str">
        <f t="shared" si="40"/>
        <v xml:space="preserve"> 3  119  4  54   255 128 0</v>
      </c>
    </row>
    <row r="382" spans="1:21">
      <c r="A382" t="s">
        <v>107</v>
      </c>
      <c r="U382" t="str">
        <f t="shared" si="40"/>
        <v xml:space="preserve"> 3  128  16  66   255 128 0</v>
      </c>
    </row>
    <row r="383" spans="1:21">
      <c r="A383" t="s">
        <v>108</v>
      </c>
      <c r="U383" t="str">
        <f t="shared" si="40"/>
        <v xml:space="preserve"> 3  112  23  44   255 128 0</v>
      </c>
    </row>
    <row r="384" spans="1:21">
      <c r="A384" t="s">
        <v>109</v>
      </c>
      <c r="U384" t="str">
        <f t="shared" si="40"/>
        <v xml:space="preserve"> 3  108  43  39   0 255 255</v>
      </c>
    </row>
    <row r="385" spans="1:21">
      <c r="A385" t="s">
        <v>110</v>
      </c>
      <c r="U385" t="str">
        <f t="shared" si="40"/>
        <v xml:space="preserve"> 3  130  43  68   255 128 0</v>
      </c>
    </row>
    <row r="386" spans="1:21">
      <c r="A386" t="s">
        <v>111</v>
      </c>
      <c r="U386" t="str">
        <f t="shared" si="40"/>
        <v xml:space="preserve"> 3  124  13  62   255 128 0</v>
      </c>
    </row>
    <row r="387" spans="1:21">
      <c r="A387" t="s">
        <v>112</v>
      </c>
      <c r="U387" t="str">
        <f t="shared" si="40"/>
        <v xml:space="preserve"> 3  120  20  56   255 128 0</v>
      </c>
    </row>
    <row r="388" spans="1:21">
      <c r="A388" t="s">
        <v>113</v>
      </c>
      <c r="U388" t="str">
        <f t="shared" si="40"/>
        <v xml:space="preserve"> 3  127  30  65   255 128 0</v>
      </c>
    </row>
    <row r="389" spans="1:21">
      <c r="A389" t="s">
        <v>114</v>
      </c>
      <c r="U389" t="str">
        <f t="shared" si="40"/>
        <v xml:space="preserve"> 3  98  16  19   255 128 0</v>
      </c>
    </row>
    <row r="390" spans="1:21">
      <c r="A390" t="s">
        <v>115</v>
      </c>
      <c r="U390" t="str">
        <f t="shared" si="40"/>
        <v xml:space="preserve"> 3  103  13  31   255 128 0</v>
      </c>
    </row>
    <row r="391" spans="1:21">
      <c r="A391" t="s">
        <v>116</v>
      </c>
      <c r="U391" t="str">
        <f t="shared" si="40"/>
        <v xml:space="preserve"> 3  105  4  35   255 128 0</v>
      </c>
    </row>
    <row r="392" spans="1:21">
      <c r="A392" t="s">
        <v>117</v>
      </c>
      <c r="U392" t="str">
        <f t="shared" si="40"/>
        <v xml:space="preserve"> 3  109  23  40   255 128 0</v>
      </c>
    </row>
    <row r="393" spans="1:21">
      <c r="A393" t="s">
        <v>118</v>
      </c>
      <c r="U393" t="str">
        <f t="shared" si="40"/>
        <v xml:space="preserve"> 3  145  10  85   255 128 0</v>
      </c>
    </row>
    <row r="394" spans="1:21">
      <c r="A394" t="s">
        <v>119</v>
      </c>
      <c r="U394" t="str">
        <f t="shared" si="40"/>
        <v xml:space="preserve"> 3  140  28  80   255 128 0</v>
      </c>
    </row>
    <row r="395" spans="1:21">
      <c r="A395" t="s">
        <v>120</v>
      </c>
      <c r="U395" t="str">
        <f t="shared" si="40"/>
        <v xml:space="preserve"> 3  121  75  57   255 128 0</v>
      </c>
    </row>
    <row r="396" spans="1:21">
      <c r="A396" t="s">
        <v>121</v>
      </c>
      <c r="U396" t="str">
        <f t="shared" si="40"/>
        <v xml:space="preserve"> 3  115  7  47   255 128 0</v>
      </c>
    </row>
    <row r="397" spans="1:21">
      <c r="A397" t="s">
        <v>122</v>
      </c>
      <c r="U397" t="str">
        <f t="shared" si="40"/>
        <v xml:space="preserve"> 3  96  43  14   255 128 0</v>
      </c>
    </row>
    <row r="398" spans="1:21">
      <c r="A398" t="s">
        <v>123</v>
      </c>
      <c r="U398" t="str">
        <f t="shared" si="40"/>
        <v xml:space="preserve"> 3  136  75  74   255 128 0</v>
      </c>
    </row>
    <row r="399" spans="1:21">
      <c r="A399" t="s">
        <v>124</v>
      </c>
      <c r="U399" t="str">
        <f t="shared" si="40"/>
        <v xml:space="preserve"> 3  147  10  87   255 128 0</v>
      </c>
    </row>
    <row r="400" spans="1:21">
      <c r="A400" t="s">
        <v>125</v>
      </c>
      <c r="U400" t="str">
        <f t="shared" si="40"/>
        <v xml:space="preserve"> 3  93  20  5   255 128 0</v>
      </c>
    </row>
    <row r="401" spans="1:21">
      <c r="A401" t="s">
        <v>126</v>
      </c>
      <c r="U401" t="str">
        <f t="shared" si="40"/>
        <v xml:space="preserve"> 3  94  75  8   255 128 0</v>
      </c>
    </row>
    <row r="402" spans="1:21">
      <c r="A402" t="s">
        <v>127</v>
      </c>
      <c r="U402" t="str">
        <f t="shared" ref="U402:U465" si="41">IF(LEN(A402)&gt;40,P402&amp;" "&amp;Q402&amp;" "&amp;R402,A402)</f>
        <v xml:space="preserve"> 3  114  75  46   255 128 0</v>
      </c>
    </row>
    <row r="403" spans="1:21">
      <c r="A403" t="s">
        <v>128</v>
      </c>
      <c r="U403" t="str">
        <f t="shared" si="41"/>
        <v xml:space="preserve"> 3  135  16  73   255 128 0</v>
      </c>
    </row>
    <row r="404" spans="1:21">
      <c r="A404" t="s">
        <v>129</v>
      </c>
      <c r="U404" t="str">
        <f t="shared" si="41"/>
        <v xml:space="preserve"> 3  116  4  48   255 128 0</v>
      </c>
    </row>
    <row r="405" spans="1:21">
      <c r="A405" t="s">
        <v>130</v>
      </c>
      <c r="U405" t="str">
        <f t="shared" si="41"/>
        <v xml:space="preserve"> 3  141  75  81   255 128 0</v>
      </c>
    </row>
    <row r="406" spans="1:21">
      <c r="A406" t="s">
        <v>131</v>
      </c>
      <c r="U406" t="str">
        <f t="shared" si="41"/>
        <v xml:space="preserve"> 3  113  28  45   255 128 0</v>
      </c>
    </row>
    <row r="407" spans="1:21">
      <c r="A407" t="s">
        <v>132</v>
      </c>
      <c r="U407" t="str">
        <f t="shared" si="41"/>
        <v xml:space="preserve"> 3  122  13  59   255 128 0</v>
      </c>
    </row>
    <row r="408" spans="1:21">
      <c r="A408" t="s">
        <v>133</v>
      </c>
      <c r="U408" t="str">
        <f t="shared" si="41"/>
        <v xml:space="preserve"> 3  92  23  2   255 128 0</v>
      </c>
    </row>
    <row r="409" spans="1:21">
      <c r="A409" t="s">
        <v>134</v>
      </c>
      <c r="U409" t="str">
        <f t="shared" si="41"/>
        <v xml:space="preserve"> 3  95  30  11   255 128 0</v>
      </c>
    </row>
    <row r="410" spans="1:21">
      <c r="A410" t="s">
        <v>135</v>
      </c>
      <c r="U410" t="str">
        <f t="shared" si="41"/>
        <v xml:space="preserve"> 3  90  1  34   255 255 0</v>
      </c>
    </row>
    <row r="411" spans="1:21">
      <c r="A411" t="s">
        <v>136</v>
      </c>
      <c r="U411" t="str">
        <f t="shared" si="41"/>
        <v xml:space="preserve"> 3  82  4  49   255 255 0</v>
      </c>
    </row>
    <row r="412" spans="1:21">
      <c r="A412" t="s">
        <v>137</v>
      </c>
      <c r="U412" t="str">
        <f t="shared" si="41"/>
        <v xml:space="preserve"> 3  83  7  77   255 255 0</v>
      </c>
    </row>
    <row r="413" spans="1:21">
      <c r="A413" t="s">
        <v>138</v>
      </c>
      <c r="U413" t="str">
        <f t="shared" si="41"/>
        <v xml:space="preserve"> 3  91  10  58   255 255 0</v>
      </c>
    </row>
    <row r="414" spans="1:21">
      <c r="A414" t="s">
        <v>139</v>
      </c>
      <c r="U414" t="str">
        <f t="shared" si="41"/>
        <v xml:space="preserve"> 3  79  13  32   255 255 0</v>
      </c>
    </row>
    <row r="415" spans="1:21">
      <c r="A415" t="s">
        <v>140</v>
      </c>
      <c r="U415" t="str">
        <f t="shared" si="41"/>
        <v xml:space="preserve"> 3  37  16  36   255 255 0</v>
      </c>
    </row>
    <row r="416" spans="1:21">
      <c r="A416" t="s">
        <v>141</v>
      </c>
      <c r="U416" t="str">
        <f t="shared" si="41"/>
        <v xml:space="preserve"> 3  69  7  53   255 255 0</v>
      </c>
    </row>
    <row r="417" spans="1:21">
      <c r="A417" t="s">
        <v>142</v>
      </c>
      <c r="U417" t="str">
        <f t="shared" si="41"/>
        <v xml:space="preserve"> 3  50  20  49   255 255 0</v>
      </c>
    </row>
    <row r="418" spans="1:21">
      <c r="A418" t="s">
        <v>143</v>
      </c>
      <c r="U418" t="str">
        <f t="shared" si="41"/>
        <v xml:space="preserve"> 3  41  23  3   255 255 0</v>
      </c>
    </row>
    <row r="419" spans="1:21">
      <c r="A419" t="s">
        <v>144</v>
      </c>
      <c r="U419" t="str">
        <f t="shared" si="41"/>
        <v xml:space="preserve"> 3  42  23  22   255 255 0</v>
      </c>
    </row>
    <row r="420" spans="1:21">
      <c r="A420" t="s">
        <v>145</v>
      </c>
      <c r="U420" t="str">
        <f t="shared" si="41"/>
        <v xml:space="preserve"> 3  52  28  51   255 255 0</v>
      </c>
    </row>
    <row r="421" spans="1:21">
      <c r="A421" t="s">
        <v>146</v>
      </c>
      <c r="U421" t="str">
        <f t="shared" si="41"/>
        <v xml:space="preserve"> 3  70  30  58   255 255 0</v>
      </c>
    </row>
    <row r="422" spans="1:21">
      <c r="A422" t="s">
        <v>147</v>
      </c>
      <c r="U422" t="str">
        <f t="shared" si="41"/>
        <v xml:space="preserve"> 3  38  13  15   255 255 0</v>
      </c>
    </row>
    <row r="423" spans="1:21">
      <c r="A423" t="s">
        <v>148</v>
      </c>
      <c r="U423" t="str">
        <f t="shared" si="41"/>
        <v xml:space="preserve"> 3  71  1  36   255 255 0</v>
      </c>
    </row>
    <row r="424" spans="1:21">
      <c r="A424" t="s">
        <v>149</v>
      </c>
      <c r="U424" t="str">
        <f t="shared" si="41"/>
        <v xml:space="preserve"> 3  17  1  15   255 255 0</v>
      </c>
    </row>
    <row r="425" spans="1:21">
      <c r="A425" t="s">
        <v>150</v>
      </c>
      <c r="U425" t="str">
        <f t="shared" si="41"/>
        <v xml:space="preserve"> 3  33  1  32   255 255 0</v>
      </c>
    </row>
    <row r="426" spans="1:21">
      <c r="A426" t="s">
        <v>151</v>
      </c>
      <c r="U426" t="str">
        <f t="shared" si="41"/>
        <v xml:space="preserve"> 3  64  1  0   0 255 0</v>
      </c>
    </row>
    <row r="427" spans="1:21">
      <c r="A427" t="s">
        <v>152</v>
      </c>
      <c r="U427" t="str">
        <f t="shared" si="41"/>
        <v xml:space="preserve"> 3  72  4  3   255 255 0</v>
      </c>
    </row>
    <row r="428" spans="1:21">
      <c r="A428" t="s">
        <v>153</v>
      </c>
      <c r="U428" t="str">
        <f t="shared" si="41"/>
        <v xml:space="preserve"> 3  24  20  22   255 255 0</v>
      </c>
    </row>
    <row r="429" spans="1:21">
      <c r="A429" t="s">
        <v>154</v>
      </c>
      <c r="U429" t="str">
        <f t="shared" si="41"/>
        <v xml:space="preserve"> 3  26  28  25   255 255 0</v>
      </c>
    </row>
    <row r="430" spans="1:21">
      <c r="A430" t="s">
        <v>155</v>
      </c>
      <c r="U430" t="str">
        <f t="shared" si="41"/>
        <v xml:space="preserve"> 3  63  43  0   255 255 0</v>
      </c>
    </row>
    <row r="431" spans="1:21">
      <c r="A431" t="s">
        <v>156</v>
      </c>
      <c r="U431" t="str">
        <f t="shared" si="41"/>
        <v xml:space="preserve"> 3  88  43  25   255 255 0</v>
      </c>
    </row>
    <row r="432" spans="1:21">
      <c r="A432" t="s">
        <v>157</v>
      </c>
      <c r="U432" t="str">
        <f t="shared" si="41"/>
        <v xml:space="preserve"> 3  84  30  51   255 255 0</v>
      </c>
    </row>
    <row r="433" spans="1:21">
      <c r="A433" t="s">
        <v>158</v>
      </c>
      <c r="U433" t="str">
        <f t="shared" si="41"/>
        <v xml:space="preserve"> 3  78  10  77   255 255 0</v>
      </c>
    </row>
    <row r="434" spans="1:21">
      <c r="A434" t="s">
        <v>159</v>
      </c>
      <c r="U434" t="str">
        <f t="shared" si="41"/>
        <v xml:space="preserve"> 3  86  16  53   255 255 0</v>
      </c>
    </row>
    <row r="435" spans="1:21">
      <c r="A435" t="s">
        <v>160</v>
      </c>
      <c r="U435" t="str">
        <f t="shared" si="41"/>
        <v xml:space="preserve"> 3  21  7  6   255 255 0</v>
      </c>
    </row>
    <row r="436" spans="1:21">
      <c r="A436" t="s">
        <v>161</v>
      </c>
      <c r="U436" t="str">
        <f t="shared" si="41"/>
        <v xml:space="preserve"> 3  29  30  27   255 255 0</v>
      </c>
    </row>
    <row r="437" spans="1:21">
      <c r="A437" t="s">
        <v>162</v>
      </c>
      <c r="U437" t="str">
        <f t="shared" si="41"/>
        <v xml:space="preserve"> 3  60  7  49   255 255 0</v>
      </c>
    </row>
    <row r="438" spans="1:21">
      <c r="A438" t="s">
        <v>163</v>
      </c>
      <c r="U438" t="str">
        <f t="shared" si="41"/>
        <v xml:space="preserve"> 3  67  28  22   255 255 0</v>
      </c>
    </row>
    <row r="439" spans="1:21">
      <c r="A439" t="s">
        <v>164</v>
      </c>
      <c r="U439" t="str">
        <f t="shared" si="41"/>
        <v xml:space="preserve"> 3  76  20  6   255 255 0</v>
      </c>
    </row>
    <row r="440" spans="1:21">
      <c r="A440" t="s">
        <v>165</v>
      </c>
      <c r="U440" t="str">
        <f t="shared" si="41"/>
        <v xml:space="preserve"> 3  89  10  61   255 255 0</v>
      </c>
    </row>
    <row r="441" spans="1:21">
      <c r="A441" t="s">
        <v>166</v>
      </c>
      <c r="U441" t="str">
        <f t="shared" si="41"/>
        <v xml:space="preserve"> 3  54  4  53   255 255 0</v>
      </c>
    </row>
    <row r="442" spans="1:21">
      <c r="A442" t="s">
        <v>167</v>
      </c>
      <c r="U442" t="str">
        <f t="shared" si="41"/>
        <v xml:space="preserve"> 3  66  16  15   255 255 0</v>
      </c>
    </row>
    <row r="443" spans="1:21">
      <c r="A443" t="s">
        <v>168</v>
      </c>
      <c r="U443" t="str">
        <f t="shared" si="41"/>
        <v xml:space="preserve"> 3  44  23  25   255 255 0</v>
      </c>
    </row>
    <row r="444" spans="1:21">
      <c r="A444" t="s">
        <v>169</v>
      </c>
      <c r="U444" t="str">
        <f t="shared" si="41"/>
        <v xml:space="preserve"> 3  39  43  32   0 255 0</v>
      </c>
    </row>
    <row r="445" spans="1:21">
      <c r="A445" t="s">
        <v>170</v>
      </c>
      <c r="U445" t="str">
        <f t="shared" si="41"/>
        <v xml:space="preserve"> 3  68  43  27   255 255 0</v>
      </c>
    </row>
    <row r="446" spans="1:21">
      <c r="A446" t="s">
        <v>171</v>
      </c>
      <c r="U446" t="str">
        <f t="shared" si="41"/>
        <v xml:space="preserve"> 3  62  13  61   255 255 0</v>
      </c>
    </row>
    <row r="447" spans="1:21">
      <c r="A447" t="s">
        <v>172</v>
      </c>
      <c r="U447" t="str">
        <f t="shared" si="41"/>
        <v xml:space="preserve"> 3  56  20  55   255 255 0</v>
      </c>
    </row>
    <row r="448" spans="1:21">
      <c r="A448" t="s">
        <v>173</v>
      </c>
      <c r="U448" t="str">
        <f t="shared" si="41"/>
        <v xml:space="preserve"> 3  65  30  12   255 255 0</v>
      </c>
    </row>
    <row r="449" spans="1:21">
      <c r="A449" t="s">
        <v>174</v>
      </c>
      <c r="U449" t="str">
        <f t="shared" si="41"/>
        <v xml:space="preserve"> 3  19  16  18   255 255 0</v>
      </c>
    </row>
    <row r="450" spans="1:21">
      <c r="A450" t="s">
        <v>175</v>
      </c>
      <c r="U450" t="str">
        <f t="shared" si="41"/>
        <v xml:space="preserve"> 3  31  13  12   255 255 0</v>
      </c>
    </row>
    <row r="451" spans="1:21">
      <c r="A451" t="s">
        <v>176</v>
      </c>
      <c r="U451" t="str">
        <f t="shared" si="41"/>
        <v xml:space="preserve"> 3  35  4  34   255 255 0</v>
      </c>
    </row>
    <row r="452" spans="1:21">
      <c r="A452" t="s">
        <v>177</v>
      </c>
      <c r="U452" t="str">
        <f t="shared" si="41"/>
        <v xml:space="preserve"> 3  40  23  34   255 255 0</v>
      </c>
    </row>
    <row r="453" spans="1:21">
      <c r="A453" t="s">
        <v>178</v>
      </c>
      <c r="U453" t="str">
        <f t="shared" si="41"/>
        <v xml:space="preserve"> 3  85  10  18   255 255 0</v>
      </c>
    </row>
    <row r="454" spans="1:21">
      <c r="A454" t="s">
        <v>179</v>
      </c>
      <c r="U454" t="str">
        <f t="shared" si="41"/>
        <v xml:space="preserve"> 3  80  28  55   255 255 0</v>
      </c>
    </row>
    <row r="455" spans="1:21">
      <c r="A455" t="s">
        <v>180</v>
      </c>
      <c r="U455" t="str">
        <f t="shared" si="41"/>
        <v xml:space="preserve"> 3  57  75  55   255 255 0</v>
      </c>
    </row>
    <row r="456" spans="1:21">
      <c r="A456" t="s">
        <v>181</v>
      </c>
      <c r="U456" t="str">
        <f t="shared" si="41"/>
        <v xml:space="preserve"> 3  47  7  18   255 255 0</v>
      </c>
    </row>
    <row r="457" spans="1:21">
      <c r="A457" t="s">
        <v>182</v>
      </c>
      <c r="U457" t="str">
        <f t="shared" si="41"/>
        <v xml:space="preserve"> 3  14  43  12   255 255 0</v>
      </c>
    </row>
    <row r="458" spans="1:21">
      <c r="A458" t="s">
        <v>183</v>
      </c>
      <c r="U458" t="str">
        <f t="shared" si="41"/>
        <v xml:space="preserve"> 3  74  75  51   255 255 0</v>
      </c>
    </row>
    <row r="459" spans="1:21">
      <c r="A459" t="s">
        <v>184</v>
      </c>
      <c r="U459" t="str">
        <f t="shared" si="41"/>
        <v xml:space="preserve"> 3  87  10  9   255 255 0</v>
      </c>
    </row>
    <row r="460" spans="1:21">
      <c r="A460" t="s">
        <v>185</v>
      </c>
      <c r="U460" t="str">
        <f t="shared" si="41"/>
        <v xml:space="preserve"> 3  5  20  3   255 255 0</v>
      </c>
    </row>
    <row r="461" spans="1:21">
      <c r="A461" t="s">
        <v>186</v>
      </c>
      <c r="U461" t="str">
        <f t="shared" si="41"/>
        <v xml:space="preserve"> 3  8  75  6   255 255 0</v>
      </c>
    </row>
    <row r="462" spans="1:21">
      <c r="A462" t="s">
        <v>187</v>
      </c>
      <c r="U462" t="str">
        <f t="shared" si="41"/>
        <v xml:space="preserve"> 3  46  75  9   255 255 0</v>
      </c>
    </row>
    <row r="463" spans="1:21">
      <c r="A463" t="s">
        <v>188</v>
      </c>
      <c r="U463" t="str">
        <f t="shared" si="41"/>
        <v xml:space="preserve"> 3  73  16  61   255 255 0</v>
      </c>
    </row>
    <row r="464" spans="1:21">
      <c r="A464" t="s">
        <v>189</v>
      </c>
      <c r="U464" t="str">
        <f t="shared" si="41"/>
        <v xml:space="preserve"> 3  48  4  36   255 255 0</v>
      </c>
    </row>
    <row r="465" spans="1:21">
      <c r="A465" t="s">
        <v>190</v>
      </c>
      <c r="U465" t="str">
        <f t="shared" si="41"/>
        <v xml:space="preserve"> 3  81  75  77   255 255 0</v>
      </c>
    </row>
    <row r="466" spans="1:21">
      <c r="A466" t="s">
        <v>191</v>
      </c>
      <c r="U466" t="str">
        <f t="shared" ref="U466:U471" si="42">IF(LEN(A466)&gt;40,P466&amp;" "&amp;Q466&amp;" "&amp;R466,A466)</f>
        <v xml:space="preserve"> 3  45  28  27   255 255 0</v>
      </c>
    </row>
    <row r="467" spans="1:21">
      <c r="A467" t="s">
        <v>192</v>
      </c>
      <c r="U467" t="str">
        <f t="shared" si="42"/>
        <v xml:space="preserve"> 3  59  13  58   255 255 0</v>
      </c>
    </row>
    <row r="468" spans="1:21">
      <c r="A468" t="s">
        <v>193</v>
      </c>
      <c r="U468" t="str">
        <f t="shared" si="42"/>
        <v xml:space="preserve"> 3  2  23  0   255 255 0</v>
      </c>
    </row>
    <row r="469" spans="1:21">
      <c r="A469" t="s">
        <v>194</v>
      </c>
      <c r="U469" t="str">
        <f t="shared" si="42"/>
        <v xml:space="preserve"> 3  11  30  9   255 255 0</v>
      </c>
    </row>
    <row r="470" spans="1:21">
      <c r="A470" t="s">
        <v>1</v>
      </c>
      <c r="U470" t="str">
        <f t="shared" si="42"/>
        <v>#</v>
      </c>
    </row>
    <row r="471" spans="1:21">
      <c r="A471" t="s">
        <v>10</v>
      </c>
      <c r="U471" t="str">
        <f t="shared" si="42"/>
        <v># END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arruated-ike-(4-1)endo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McNeill</dc:creator>
  <cp:lastModifiedBy>Jim McNeill</cp:lastModifiedBy>
  <dcterms:created xsi:type="dcterms:W3CDTF">2025-10-12T14:07:00Z</dcterms:created>
  <dcterms:modified xsi:type="dcterms:W3CDTF">2025-10-13T15:50:27Z</dcterms:modified>
</cp:coreProperties>
</file>