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43" windowWidth="19395" windowHeight="121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27" i="1"/>
  <c r="A25"/>
  <c r="C21"/>
  <c r="C24" s="1"/>
  <c r="C2"/>
  <c r="D2" s="1"/>
  <c r="F2" s="1"/>
  <c r="C4"/>
  <c r="D4" s="1"/>
  <c r="E4" s="1"/>
  <c r="D1"/>
  <c r="E1" s="1"/>
  <c r="E2" l="1"/>
  <c r="F1"/>
  <c r="D21"/>
  <c r="C22"/>
  <c r="D22" s="1"/>
  <c r="E22" s="1"/>
  <c r="D24"/>
  <c r="E24" s="1"/>
  <c r="B8"/>
  <c r="C5" s="1"/>
  <c r="D5" s="1"/>
  <c r="E5" s="1"/>
  <c r="F4"/>
  <c r="E21" l="1"/>
  <c r="F21"/>
  <c r="B28"/>
  <c r="C25" s="1"/>
  <c r="C26" s="1"/>
  <c r="C27" s="1"/>
  <c r="C28" s="1"/>
  <c r="D28" s="1"/>
  <c r="E28" s="1"/>
  <c r="F22"/>
  <c r="F24"/>
  <c r="F5"/>
  <c r="C29"/>
  <c r="D29" s="1"/>
  <c r="F29" s="1"/>
  <c r="C6"/>
  <c r="C7" s="1"/>
  <c r="C8" s="1"/>
  <c r="C9" s="1"/>
  <c r="D25" l="1"/>
  <c r="F25" s="1"/>
  <c r="F28"/>
  <c r="E29"/>
  <c r="D6"/>
  <c r="E6" s="1"/>
  <c r="D26"/>
  <c r="D27"/>
  <c r="D7"/>
  <c r="E25" l="1"/>
  <c r="F6"/>
  <c r="E26"/>
  <c r="F26"/>
  <c r="E27"/>
  <c r="F27"/>
  <c r="F7"/>
  <c r="E7"/>
  <c r="D8"/>
  <c r="D9"/>
  <c r="E8" l="1"/>
  <c r="F8"/>
  <c r="E9"/>
  <c r="F9"/>
</calcChain>
</file>

<file path=xl/sharedStrings.xml><?xml version="1.0" encoding="utf-8"?>
<sst xmlns="http://schemas.openxmlformats.org/spreadsheetml/2006/main" count="14" uniqueCount="7">
  <si>
    <t>Endo</t>
  </si>
  <si>
    <t>Start</t>
  </si>
  <si>
    <t>End</t>
  </si>
  <si>
    <t>Wedges</t>
  </si>
  <si>
    <t>Loops</t>
  </si>
  <si>
    <t>Degrees</t>
  </si>
  <si>
    <t>Exo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</si>
</sst>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9586853541184575E-2"/>
          <c:y val="2.8252405949256338E-2"/>
          <c:w val="0.88751263558477977"/>
          <c:h val="0.89719889180519141"/>
        </c:manualLayout>
      </c:layout>
      <c:scatterChart>
        <c:scatterStyle val="lineMarker"/>
        <c:ser>
          <c:idx val="1"/>
          <c:order val="1"/>
          <c:xVal>
            <c:numRef>
              <c:f>Sheet1!$E$4:$E$9</c:f>
              <c:numCache>
                <c:formatCode>General</c:formatCode>
                <c:ptCount val="6"/>
                <c:pt idx="0">
                  <c:v>-0.99619469809174555</c:v>
                </c:pt>
                <c:pt idx="1">
                  <c:v>-1.22514845490862E-16</c:v>
                </c:pt>
                <c:pt idx="2">
                  <c:v>0.99619469809174555</c:v>
                </c:pt>
                <c:pt idx="3">
                  <c:v>0.99619469809174555</c:v>
                </c:pt>
                <c:pt idx="4">
                  <c:v>0.99619469809174555</c:v>
                </c:pt>
                <c:pt idx="5">
                  <c:v>0.99619469809174555</c:v>
                </c:pt>
              </c:numCache>
            </c:numRef>
          </c:xVal>
          <c:yVal>
            <c:numRef>
              <c:f>Sheet1!$F$4:$F$9</c:f>
              <c:numCache>
                <c:formatCode>General</c:formatCode>
                <c:ptCount val="6"/>
                <c:pt idx="0">
                  <c:v>-8.7155742747658138E-2</c:v>
                </c:pt>
                <c:pt idx="1">
                  <c:v>1</c:v>
                </c:pt>
                <c:pt idx="2">
                  <c:v>-8.7155742747657888E-2</c:v>
                </c:pt>
                <c:pt idx="3">
                  <c:v>-8.7155742747657888E-2</c:v>
                </c:pt>
                <c:pt idx="4">
                  <c:v>-8.7155742747657888E-2</c:v>
                </c:pt>
                <c:pt idx="5">
                  <c:v>-8.7155742747657888E-2</c:v>
                </c:pt>
              </c:numCache>
            </c:numRef>
          </c:yVal>
        </c:ser>
        <c:ser>
          <c:idx val="0"/>
          <c:order val="0"/>
          <c:xVal>
            <c:numRef>
              <c:f>Sheet1!$E$4:$E$9</c:f>
              <c:numCache>
                <c:formatCode>General</c:formatCode>
                <c:ptCount val="6"/>
                <c:pt idx="0">
                  <c:v>-0.99619469809174555</c:v>
                </c:pt>
                <c:pt idx="1">
                  <c:v>-1.22514845490862E-16</c:v>
                </c:pt>
                <c:pt idx="2">
                  <c:v>0.99619469809174555</c:v>
                </c:pt>
                <c:pt idx="3">
                  <c:v>0.99619469809174555</c:v>
                </c:pt>
                <c:pt idx="4">
                  <c:v>0.99619469809174555</c:v>
                </c:pt>
                <c:pt idx="5">
                  <c:v>0.99619469809174555</c:v>
                </c:pt>
              </c:numCache>
            </c:numRef>
          </c:xVal>
          <c:yVal>
            <c:numRef>
              <c:f>Sheet1!$F$4:$F$9</c:f>
              <c:numCache>
                <c:formatCode>General</c:formatCode>
                <c:ptCount val="6"/>
                <c:pt idx="0">
                  <c:v>-8.7155742747658138E-2</c:v>
                </c:pt>
                <c:pt idx="1">
                  <c:v>1</c:v>
                </c:pt>
                <c:pt idx="2">
                  <c:v>-8.7155742747657888E-2</c:v>
                </c:pt>
                <c:pt idx="3">
                  <c:v>-8.7155742747657888E-2</c:v>
                </c:pt>
                <c:pt idx="4">
                  <c:v>-8.7155742747657888E-2</c:v>
                </c:pt>
                <c:pt idx="5">
                  <c:v>-8.7155742747657888E-2</c:v>
                </c:pt>
              </c:numCache>
            </c:numRef>
          </c:yVal>
        </c:ser>
        <c:axId val="130958464"/>
        <c:axId val="130960000"/>
      </c:scatterChart>
      <c:valAx>
        <c:axId val="130958464"/>
        <c:scaling>
          <c:orientation val="minMax"/>
          <c:max val="1"/>
          <c:min val="-1"/>
        </c:scaling>
        <c:axPos val="b"/>
        <c:numFmt formatCode="General" sourceLinked="1"/>
        <c:tickLblPos val="nextTo"/>
        <c:crossAx val="130960000"/>
        <c:crosses val="autoZero"/>
        <c:crossBetween val="midCat"/>
        <c:majorUnit val="1"/>
        <c:minorUnit val="1"/>
      </c:valAx>
      <c:valAx>
        <c:axId val="130960000"/>
        <c:scaling>
          <c:orientation val="minMax"/>
          <c:max val="1"/>
          <c:min val="-1"/>
        </c:scaling>
        <c:axPos val="l"/>
        <c:majorGridlines/>
        <c:numFmt formatCode="General" sourceLinked="1"/>
        <c:tickLblPos val="nextTo"/>
        <c:crossAx val="130958464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xVal>
            <c:numRef>
              <c:f>Sheet1!$E$24:$E$29</c:f>
              <c:numCache>
                <c:formatCode>General</c:formatCode>
                <c:ptCount val="6"/>
                <c:pt idx="0">
                  <c:v>-0.99619469809174555</c:v>
                </c:pt>
                <c:pt idx="1">
                  <c:v>-1.22514845490862E-16</c:v>
                </c:pt>
                <c:pt idx="2">
                  <c:v>0.99619469809174555</c:v>
                </c:pt>
                <c:pt idx="3">
                  <c:v>0.99619469809174555</c:v>
                </c:pt>
                <c:pt idx="4">
                  <c:v>0.99619469809174555</c:v>
                </c:pt>
                <c:pt idx="5">
                  <c:v>0.99619469809174555</c:v>
                </c:pt>
              </c:numCache>
            </c:numRef>
          </c:xVal>
          <c:yVal>
            <c:numRef>
              <c:f>Sheet1!$F$24:$F$29</c:f>
              <c:numCache>
                <c:formatCode>General</c:formatCode>
                <c:ptCount val="6"/>
                <c:pt idx="0">
                  <c:v>8.7155742747658235E-2</c:v>
                </c:pt>
                <c:pt idx="1">
                  <c:v>1</c:v>
                </c:pt>
                <c:pt idx="2">
                  <c:v>8.7155742747658249E-2</c:v>
                </c:pt>
                <c:pt idx="3">
                  <c:v>8.7155742747658249E-2</c:v>
                </c:pt>
                <c:pt idx="4">
                  <c:v>8.7155742747658249E-2</c:v>
                </c:pt>
                <c:pt idx="5">
                  <c:v>8.7155742747658249E-2</c:v>
                </c:pt>
              </c:numCache>
            </c:numRef>
          </c:yVal>
        </c:ser>
        <c:axId val="130995712"/>
        <c:axId val="130997248"/>
      </c:scatterChart>
      <c:valAx>
        <c:axId val="130995712"/>
        <c:scaling>
          <c:orientation val="minMax"/>
          <c:max val="1"/>
          <c:min val="-1"/>
        </c:scaling>
        <c:axPos val="b"/>
        <c:numFmt formatCode="General" sourceLinked="1"/>
        <c:tickLblPos val="nextTo"/>
        <c:crossAx val="130997248"/>
        <c:crosses val="autoZero"/>
        <c:crossBetween val="midCat"/>
        <c:majorUnit val="1"/>
        <c:minorUnit val="1"/>
      </c:valAx>
      <c:valAx>
        <c:axId val="130997248"/>
        <c:scaling>
          <c:orientation val="minMax"/>
          <c:max val="1"/>
        </c:scaling>
        <c:axPos val="l"/>
        <c:majorGridlines/>
        <c:numFmt formatCode="General" sourceLinked="1"/>
        <c:tickLblPos val="nextTo"/>
        <c:crossAx val="130995712"/>
        <c:crosses val="autoZero"/>
        <c:crossBetween val="midCat"/>
        <c:majorUnit val="1"/>
        <c:min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80963</xdr:colOff>
      <xdr:row>0</xdr:row>
      <xdr:rowOff>109537</xdr:rowOff>
    </xdr:from>
    <xdr:to>
      <xdr:col>12</xdr:col>
      <xdr:colOff>71439</xdr:colOff>
      <xdr:row>15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642937</xdr:colOff>
      <xdr:row>18</xdr:row>
      <xdr:rowOff>80962</xdr:rowOff>
    </xdr:from>
    <xdr:to>
      <xdr:col>12</xdr:col>
      <xdr:colOff>109538</xdr:colOff>
      <xdr:row>33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zoomScale="75" zoomScaleNormal="75" workbookViewId="0">
      <selection activeCell="D14" sqref="D14"/>
    </sheetView>
  </sheetViews>
  <sheetFormatPr defaultRowHeight="14.25"/>
  <sheetData>
    <row r="1" spans="1:6">
      <c r="A1" t="s">
        <v>0</v>
      </c>
      <c r="B1" t="s">
        <v>1</v>
      </c>
      <c r="C1">
        <v>85</v>
      </c>
      <c r="D1">
        <f>C1*PI()/180</f>
        <v>1.4835298641951802</v>
      </c>
      <c r="E1">
        <f>-SIN(D1)</f>
        <v>-0.99619469809174555</v>
      </c>
      <c r="F1">
        <f>-COS(D1)</f>
        <v>-8.7155742747658138E-2</v>
      </c>
    </row>
    <row r="2" spans="1:6">
      <c r="B2" t="s">
        <v>2</v>
      </c>
      <c r="C2">
        <f>360-C1</f>
        <v>275</v>
      </c>
      <c r="D2">
        <f>C2*PI()/180</f>
        <v>4.7996554429844061</v>
      </c>
      <c r="E2">
        <f>-SIN(D2)</f>
        <v>0.99619469809174555</v>
      </c>
      <c r="F2">
        <f>-COS(D2)</f>
        <v>-8.7155742747657888E-2</v>
      </c>
    </row>
    <row r="4" spans="1:6">
      <c r="A4" t="s">
        <v>3</v>
      </c>
      <c r="B4" t="s">
        <v>1</v>
      </c>
      <c r="C4">
        <f>C1</f>
        <v>85</v>
      </c>
      <c r="D4">
        <f>C4*PI()/180</f>
        <v>1.4835298641951802</v>
      </c>
      <c r="E4">
        <f t="shared" ref="E4:E9" si="0">-SIN(D4)</f>
        <v>-0.99619469809174555</v>
      </c>
      <c r="F4">
        <f t="shared" ref="F4:F9" si="1">-COS(D4)</f>
        <v>-8.7155742747658138E-2</v>
      </c>
    </row>
    <row r="5" spans="1:6">
      <c r="A5">
        <v>2</v>
      </c>
      <c r="C5">
        <f>C4+B$8</f>
        <v>180</v>
      </c>
      <c r="D5">
        <f>C5*PI()/180</f>
        <v>3.1415926535897931</v>
      </c>
      <c r="E5">
        <f t="shared" si="0"/>
        <v>-1.22514845490862E-16</v>
      </c>
      <c r="F5">
        <f t="shared" si="1"/>
        <v>1</v>
      </c>
    </row>
    <row r="6" spans="1:6">
      <c r="A6" t="s">
        <v>4</v>
      </c>
      <c r="C6">
        <f>C5+B$8</f>
        <v>275</v>
      </c>
      <c r="D6">
        <f t="shared" ref="D6:D9" si="2">C6*PI()/180</f>
        <v>4.7996554429844061</v>
      </c>
      <c r="E6">
        <f t="shared" si="0"/>
        <v>0.99619469809174555</v>
      </c>
      <c r="F6">
        <f t="shared" si="1"/>
        <v>-8.7155742747657888E-2</v>
      </c>
    </row>
    <row r="7" spans="1:6">
      <c r="A7">
        <v>0</v>
      </c>
      <c r="C7">
        <f>IF(A5&gt;2,C6+B$8,C2)</f>
        <v>275</v>
      </c>
      <c r="D7">
        <f t="shared" si="2"/>
        <v>4.7996554429844061</v>
      </c>
      <c r="E7">
        <f t="shared" si="0"/>
        <v>0.99619469809174555</v>
      </c>
      <c r="F7">
        <f t="shared" si="1"/>
        <v>-8.7155742747657888E-2</v>
      </c>
    </row>
    <row r="8" spans="1:6">
      <c r="A8" t="s">
        <v>5</v>
      </c>
      <c r="B8">
        <f>((C$2-C$1)+A7*360)/A5</f>
        <v>95</v>
      </c>
      <c r="C8">
        <f>IF(A5&gt;3,C7+B$8,C2)</f>
        <v>275</v>
      </c>
      <c r="D8">
        <f t="shared" si="2"/>
        <v>4.7996554429844061</v>
      </c>
      <c r="E8">
        <f t="shared" si="0"/>
        <v>0.99619469809174555</v>
      </c>
      <c r="F8">
        <f t="shared" si="1"/>
        <v>-8.7155742747657888E-2</v>
      </c>
    </row>
    <row r="9" spans="1:6">
      <c r="C9">
        <f>IF(A5=5,C8+B$8,C2)</f>
        <v>275</v>
      </c>
      <c r="D9">
        <f t="shared" si="2"/>
        <v>4.7996554429844061</v>
      </c>
      <c r="E9">
        <f t="shared" si="0"/>
        <v>0.99619469809174555</v>
      </c>
      <c r="F9">
        <f t="shared" si="1"/>
        <v>-8.7155742747657888E-2</v>
      </c>
    </row>
    <row r="21" spans="1:6">
      <c r="A21" t="s">
        <v>6</v>
      </c>
      <c r="B21" t="s">
        <v>1</v>
      </c>
      <c r="C21">
        <f>180-C1</f>
        <v>95</v>
      </c>
      <c r="D21">
        <f>C21*PI()/180</f>
        <v>1.6580627893946132</v>
      </c>
      <c r="E21">
        <f>-SIN(D21)</f>
        <v>-0.99619469809174555</v>
      </c>
      <c r="F21">
        <f>-COS(D21)</f>
        <v>8.7155742747658235E-2</v>
      </c>
    </row>
    <row r="22" spans="1:6">
      <c r="B22" t="s">
        <v>2</v>
      </c>
      <c r="C22">
        <f>360-C21</f>
        <v>265</v>
      </c>
      <c r="D22">
        <f>C22*PI()/180</f>
        <v>4.6251225177849733</v>
      </c>
      <c r="E22">
        <f>-SIN(D22)</f>
        <v>0.99619469809174555</v>
      </c>
      <c r="F22">
        <f>-COS(D22)</f>
        <v>8.7155742747658249E-2</v>
      </c>
    </row>
    <row r="24" spans="1:6">
      <c r="A24" t="s">
        <v>3</v>
      </c>
      <c r="B24" t="s">
        <v>1</v>
      </c>
      <c r="C24">
        <f>C21</f>
        <v>95</v>
      </c>
      <c r="D24">
        <f>C24*PI()/180</f>
        <v>1.6580627893946132</v>
      </c>
      <c r="E24">
        <f t="shared" ref="E24:E29" si="3">-SIN(D24)</f>
        <v>-0.99619469809174555</v>
      </c>
      <c r="F24">
        <f t="shared" ref="F24:F29" si="4">-COS(D24)</f>
        <v>8.7155742747658235E-2</v>
      </c>
    </row>
    <row r="25" spans="1:6">
      <c r="A25">
        <f>A5</f>
        <v>2</v>
      </c>
      <c r="C25">
        <f>C24+B$28</f>
        <v>180</v>
      </c>
      <c r="D25">
        <f>C25*PI()/180</f>
        <v>3.1415926535897931</v>
      </c>
      <c r="E25">
        <f t="shared" si="3"/>
        <v>-1.22514845490862E-16</v>
      </c>
      <c r="F25">
        <f t="shared" si="4"/>
        <v>1</v>
      </c>
    </row>
    <row r="26" spans="1:6">
      <c r="A26" t="s">
        <v>4</v>
      </c>
      <c r="C26">
        <f>C25+B$28</f>
        <v>265</v>
      </c>
      <c r="D26">
        <f t="shared" ref="D26:D29" si="5">C26*PI()/180</f>
        <v>4.6251225177849733</v>
      </c>
      <c r="E26">
        <f t="shared" si="3"/>
        <v>0.99619469809174555</v>
      </c>
      <c r="F26">
        <f t="shared" si="4"/>
        <v>8.7155742747658249E-2</v>
      </c>
    </row>
    <row r="27" spans="1:6">
      <c r="A27">
        <f>A7</f>
        <v>0</v>
      </c>
      <c r="C27">
        <f>IF(A$25&gt;2,C26+B$28,C22)</f>
        <v>265</v>
      </c>
      <c r="D27">
        <f t="shared" si="5"/>
        <v>4.6251225177849733</v>
      </c>
      <c r="E27">
        <f t="shared" si="3"/>
        <v>0.99619469809174555</v>
      </c>
      <c r="F27">
        <f t="shared" si="4"/>
        <v>8.7155742747658249E-2</v>
      </c>
    </row>
    <row r="28" spans="1:6">
      <c r="A28" t="s">
        <v>5</v>
      </c>
      <c r="B28">
        <f>((C22-C21)+A27*360)/A25</f>
        <v>85</v>
      </c>
      <c r="C28">
        <f>IF(A$25&gt;3,C27+B$28,C$22)</f>
        <v>265</v>
      </c>
      <c r="D28">
        <f t="shared" si="5"/>
        <v>4.6251225177849733</v>
      </c>
      <c r="E28">
        <f t="shared" si="3"/>
        <v>0.99619469809174555</v>
      </c>
      <c r="F28">
        <f t="shared" si="4"/>
        <v>8.7155742747658249E-2</v>
      </c>
    </row>
    <row r="29" spans="1:6">
      <c r="C29">
        <f>IF(A$25&gt;4,C28+B$28,C$22)</f>
        <v>265</v>
      </c>
      <c r="D29">
        <f t="shared" si="5"/>
        <v>4.6251225177849733</v>
      </c>
      <c r="E29">
        <f t="shared" si="3"/>
        <v>0.99619469809174555</v>
      </c>
      <c r="F29">
        <f t="shared" si="4"/>
        <v>8.7155742747658249E-2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McNeill</dc:creator>
  <cp:lastModifiedBy>Jim McNeill</cp:lastModifiedBy>
  <dcterms:created xsi:type="dcterms:W3CDTF">2025-10-14T07:30:42Z</dcterms:created>
  <dcterms:modified xsi:type="dcterms:W3CDTF">2025-10-21T07:56:57Z</dcterms:modified>
</cp:coreProperties>
</file>