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6140" windowHeight="11130" activeTab="0"/>
  </bookViews>
  <sheets>
    <sheet name="Sheet1" sheetId="1" r:id="rId1"/>
    <sheet name="Sheet2" sheetId="2" r:id="rId2"/>
    <sheet name="Sheet3" sheetId="3" r:id="rId3"/>
  </sheets>
  <definedNames>
    <definedName name="qr5">'Sheet1'!$Z$6</definedName>
    <definedName name="rt2">'Sheet1'!$Z$2</definedName>
    <definedName name="rt3">'Sheet1'!$Z$3</definedName>
    <definedName name="rt6">'Sheet1'!$Z$7</definedName>
    <definedName name="solver_adj" localSheetId="0" hidden="1">'Sheet1'!$N$174:$N$176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'Sheet1'!$U$174</definedName>
    <definedName name="solver_lhs2" localSheetId="0" hidden="1">'Sheet1'!$U$175</definedName>
    <definedName name="solver_lhs3" localSheetId="0" hidden="1">'Sheet1'!$U$176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'Sheet1'!$W$174</definedName>
    <definedName name="solver_pre" localSheetId="0" hidden="1">0.000000000000001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hs1" localSheetId="0" hidden="1">1</definedName>
    <definedName name="solver_rhs2" localSheetId="0" hidden="1">1</definedName>
    <definedName name="solver_rhs3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tau">'Sheet1'!$Z$4</definedName>
    <definedName name="tau2">'Sheet1'!$Z$5</definedName>
  </definedNames>
  <calcPr fullCalcOnLoad="1"/>
</workbook>
</file>

<file path=xl/comments1.xml><?xml version="1.0" encoding="utf-8"?>
<comments xmlns="http://schemas.openxmlformats.org/spreadsheetml/2006/main">
  <authors>
    <author>Jim</author>
  </authors>
  <commentList>
    <comment ref="A90" authorId="0">
      <text>
        <r>
          <rPr>
            <b/>
            <sz val="8"/>
            <rFont val="Tahoma"/>
            <family val="0"/>
          </rPr>
          <t>Jim:</t>
        </r>
        <r>
          <rPr>
            <sz val="8"/>
            <rFont val="Tahoma"/>
            <family val="0"/>
          </rPr>
          <t xml:space="preserve">
Augmented Ike
</t>
        </r>
      </text>
    </comment>
    <comment ref="A94" authorId="0">
      <text>
        <r>
          <rPr>
            <b/>
            <sz val="8"/>
            <rFont val="Tahoma"/>
            <family val="0"/>
          </rPr>
          <t>Excavated Ike</t>
        </r>
        <r>
          <rPr>
            <sz val="8"/>
            <rFont val="Tahoma"/>
            <family val="0"/>
          </rPr>
          <t xml:space="preserve">
</t>
        </r>
      </text>
    </comment>
    <comment ref="A118" authorId="0">
      <text>
        <r>
          <rPr>
            <b/>
            <sz val="8"/>
            <rFont val="Tahoma"/>
            <family val="0"/>
          </rPr>
          <t>Augmented Dod</t>
        </r>
        <r>
          <rPr>
            <sz val="8"/>
            <rFont val="Tahoma"/>
            <family val="0"/>
          </rPr>
          <t xml:space="preserve">
</t>
        </r>
      </text>
    </comment>
    <comment ref="A122" authorId="0">
      <text>
        <r>
          <rPr>
            <b/>
            <sz val="8"/>
            <rFont val="Tahoma"/>
            <family val="0"/>
          </rPr>
          <t xml:space="preserve">Excavated Dod
</t>
        </r>
        <r>
          <rPr>
            <sz val="8"/>
            <rFont val="Tahoma"/>
            <family val="0"/>
          </rPr>
          <t xml:space="preserve">
</t>
        </r>
      </text>
    </comment>
    <comment ref="A138" authorId="0">
      <text>
        <r>
          <rPr>
            <b/>
            <sz val="8"/>
            <rFont val="Tahoma"/>
            <family val="0"/>
          </rPr>
          <t>Augmented Gike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>Gike</t>
        </r>
        <r>
          <rPr>
            <sz val="8"/>
            <rFont val="Tahoma"/>
            <family val="0"/>
          </rPr>
          <t xml:space="preserve">
</t>
        </r>
      </text>
    </comment>
    <comment ref="A146" authorId="0">
      <text>
        <r>
          <rPr>
            <sz val="8"/>
            <rFont val="Tahoma"/>
            <family val="0"/>
          </rPr>
          <t xml:space="preserve">Ike
</t>
        </r>
      </text>
    </comment>
    <comment ref="A150" authorId="0">
      <text>
        <r>
          <rPr>
            <b/>
            <sz val="8"/>
            <rFont val="Tahoma"/>
            <family val="0"/>
          </rPr>
          <t>Excavated gid</t>
        </r>
        <r>
          <rPr>
            <sz val="8"/>
            <rFont val="Tahoma"/>
            <family val="0"/>
          </rPr>
          <t xml:space="preserve">
</t>
        </r>
      </text>
    </comment>
    <comment ref="A114" authorId="0">
      <text>
        <r>
          <rPr>
            <b/>
            <sz val="8"/>
            <rFont val="Tahoma"/>
            <family val="0"/>
          </rPr>
          <t>Excavated Gidtid</t>
        </r>
        <r>
          <rPr>
            <sz val="8"/>
            <rFont val="Tahoma"/>
            <family val="0"/>
          </rPr>
          <t xml:space="preserve">
</t>
        </r>
      </text>
    </comment>
    <comment ref="A110" authorId="0">
      <text>
        <r>
          <rPr>
            <sz val="8"/>
            <rFont val="Tahoma"/>
            <family val="0"/>
          </rPr>
          <t xml:space="preserve">Augmented gissid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Oct
</t>
        </r>
        <r>
          <rPr>
            <sz val="8"/>
            <rFont val="Tahoma"/>
            <family val="0"/>
          </rPr>
          <t xml:space="preserve">
</t>
        </r>
      </text>
    </comment>
    <comment ref="A62" authorId="0">
      <text>
        <r>
          <rPr>
            <b/>
            <sz val="8"/>
            <rFont val="Tahoma"/>
            <family val="0"/>
          </rPr>
          <t xml:space="preserve">Excavated Oct
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Tet x 2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Augmented Cube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b/>
            <sz val="8"/>
            <rFont val="Tahoma"/>
            <family val="0"/>
          </rPr>
          <t xml:space="preserve">Excavated Cube
</t>
        </r>
        <r>
          <rPr>
            <sz val="8"/>
            <rFont val="Tahoma"/>
            <family val="0"/>
          </rPr>
          <t xml:space="preserve">
</t>
        </r>
      </text>
    </comment>
    <comment ref="A66" authorId="0">
      <text>
        <r>
          <rPr>
            <b/>
            <sz val="8"/>
            <rFont val="Tahoma"/>
            <family val="0"/>
          </rPr>
          <t xml:space="preserve">Oct
</t>
        </r>
      </text>
    </comment>
    <comment ref="A54" authorId="0">
      <text>
        <r>
          <rPr>
            <b/>
            <sz val="8"/>
            <rFont val="Tahoma"/>
            <family val="0"/>
          </rPr>
          <t>Mobius 24-delta = T1(3)</t>
        </r>
        <r>
          <rPr>
            <sz val="8"/>
            <rFont val="Tahoma"/>
            <family val="0"/>
          </rPr>
          <t xml:space="preserve">
</t>
        </r>
      </text>
    </comment>
    <comment ref="A58" authorId="0">
      <text>
        <r>
          <rPr>
            <b/>
            <sz val="8"/>
            <rFont val="Tahoma"/>
            <family val="0"/>
          </rPr>
          <t>Stellar Octangular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Excavated RTC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Augmented RTC</t>
        </r>
        <r>
          <rPr>
            <sz val="8"/>
            <rFont val="Tahoma"/>
            <family val="0"/>
          </rPr>
          <t xml:space="preserve">
</t>
        </r>
      </text>
    </comment>
    <comment ref="A78" authorId="0">
      <text>
        <r>
          <rPr>
            <b/>
            <sz val="8"/>
            <rFont val="Tahoma"/>
            <family val="0"/>
          </rPr>
          <t>Oct x 5</t>
        </r>
        <r>
          <rPr>
            <sz val="8"/>
            <rFont val="Tahoma"/>
            <family val="0"/>
          </rPr>
          <t xml:space="preserve">
</t>
        </r>
      </text>
    </comment>
    <comment ref="A82" authorId="0">
      <text>
        <r>
          <rPr>
            <b/>
            <sz val="8"/>
            <rFont val="Tahoma"/>
            <family val="0"/>
          </rPr>
          <t>Excavated GRTC</t>
        </r>
        <r>
          <rPr>
            <sz val="8"/>
            <rFont val="Tahoma"/>
            <family val="0"/>
          </rPr>
          <t xml:space="preserve">
</t>
        </r>
      </text>
    </comment>
    <comment ref="A86" authorId="0">
      <text>
        <r>
          <rPr>
            <b/>
            <sz val="8"/>
            <rFont val="Tahoma"/>
            <family val="0"/>
          </rPr>
          <t>Detlified Ditrigonary Dodecadodecahedron</t>
        </r>
        <r>
          <rPr>
            <sz val="8"/>
            <rFont val="Tahoma"/>
            <family val="0"/>
          </rPr>
          <t xml:space="preserve">
</t>
        </r>
      </text>
    </comment>
    <comment ref="A98" authorId="0">
      <text>
        <r>
          <rPr>
            <b/>
            <sz val="8"/>
            <rFont val="Tahoma"/>
            <family val="0"/>
          </rPr>
          <t xml:space="preserve">Excavated Gike
</t>
        </r>
        <r>
          <rPr>
            <sz val="8"/>
            <rFont val="Tahoma"/>
            <family val="0"/>
          </rPr>
          <t xml:space="preserve">
</t>
        </r>
      </text>
    </comment>
    <comment ref="A102" authorId="0">
      <text>
        <r>
          <rPr>
            <b/>
            <sz val="8"/>
            <rFont val="Tahoma"/>
            <family val="0"/>
          </rPr>
          <t xml:space="preserve">Augmented Gike
</t>
        </r>
        <r>
          <rPr>
            <sz val="8"/>
            <rFont val="Tahoma"/>
            <family val="0"/>
          </rPr>
          <t xml:space="preserve">
</t>
        </r>
      </text>
    </comment>
    <comment ref="A126" authorId="0">
      <text>
        <r>
          <rPr>
            <b/>
            <sz val="8"/>
            <rFont val="Tahoma"/>
            <family val="0"/>
          </rPr>
          <t>Excavated sidtid</t>
        </r>
        <r>
          <rPr>
            <sz val="8"/>
            <rFont val="Tahoma"/>
            <family val="0"/>
          </rPr>
          <t xml:space="preserve">
</t>
        </r>
      </text>
    </comment>
    <comment ref="A130" authorId="0">
      <text>
        <r>
          <rPr>
            <b/>
            <sz val="8"/>
            <rFont val="Tahoma"/>
            <family val="0"/>
          </rPr>
          <t>=I9(3)</t>
        </r>
        <r>
          <rPr>
            <sz val="8"/>
            <rFont val="Tahoma"/>
            <family val="0"/>
          </rPr>
          <t xml:space="preserve">
</t>
        </r>
      </text>
    </comment>
    <comment ref="A142" authorId="0">
      <text>
        <r>
          <rPr>
            <b/>
            <sz val="8"/>
            <rFont val="Tahoma"/>
            <family val="0"/>
          </rPr>
          <t xml:space="preserve">=I10(2)
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New to me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 xml:space="preserve">Augmented cube
</t>
        </r>
      </text>
    </comment>
    <comment ref="A6" authorId="0">
      <text>
        <r>
          <rPr>
            <b/>
            <sz val="8"/>
            <rFont val="Tahoma"/>
            <family val="0"/>
          </rPr>
          <t xml:space="preserve">Excavated Cube
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Mobius 24-hedron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 xml:space="preserve">Augmented Tet
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tet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Excavated R12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 xml:space="preserve">Augmented R12
</t>
        </r>
      </text>
    </comment>
    <comment ref="A34" authorId="0">
      <text>
        <r>
          <rPr>
            <b/>
            <sz val="8"/>
            <rFont val="Tahoma"/>
            <family val="0"/>
          </rPr>
          <t>3 x 8/3 bipyramids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sz val="8"/>
            <rFont val="Tahoma"/>
            <family val="0"/>
          </rPr>
          <t xml:space="preserve">2 x T2(1)
</t>
        </r>
      </text>
    </comment>
  </commentList>
</comments>
</file>

<file path=xl/sharedStrings.xml><?xml version="1.0" encoding="utf-8"?>
<sst xmlns="http://schemas.openxmlformats.org/spreadsheetml/2006/main" count="672" uniqueCount="89">
  <si>
    <t>T1(1)</t>
  </si>
  <si>
    <t>a</t>
  </si>
  <si>
    <t>b</t>
  </si>
  <si>
    <t>c</t>
  </si>
  <si>
    <t>/</t>
  </si>
  <si>
    <t>alpha</t>
  </si>
  <si>
    <t>beta</t>
  </si>
  <si>
    <t>gamma</t>
  </si>
  <si>
    <t>T1(2)</t>
  </si>
  <si>
    <t>T1(3)</t>
  </si>
  <si>
    <t>ab</t>
  </si>
  <si>
    <t>ca</t>
  </si>
  <si>
    <t>T2(1)</t>
  </si>
  <si>
    <t>T2(2)</t>
  </si>
  <si>
    <t>OFF</t>
  </si>
  <si>
    <t>#</t>
  </si>
  <si>
    <t># Vertices Faces Edges</t>
  </si>
  <si>
    <t># Vertices</t>
  </si>
  <si>
    <t># Sides and colours</t>
  </si>
  <si>
    <t xml:space="preserve"> 4 4 0</t>
  </si>
  <si>
    <t xml:space="preserve"> 3  1  2  3   0 0 255</t>
  </si>
  <si>
    <t xml:space="preserve"> 3  3  2  0   255 0 0</t>
  </si>
  <si>
    <t xml:space="preserve"> 3  1  3  0   0 255 0</t>
  </si>
  <si>
    <t xml:space="preserve"> 3  2  1  0   255 255 0</t>
  </si>
  <si>
    <t>#END</t>
  </si>
  <si>
    <t>O1</t>
  </si>
  <si>
    <t>O2(1)</t>
  </si>
  <si>
    <t>rt2</t>
  </si>
  <si>
    <t>rt3</t>
  </si>
  <si>
    <t>tau</t>
  </si>
  <si>
    <t>tau2</t>
  </si>
  <si>
    <t>O2(2)</t>
  </si>
  <si>
    <t>O3</t>
  </si>
  <si>
    <t>rt6</t>
  </si>
  <si>
    <t>O4(1)</t>
  </si>
  <si>
    <t>O4(2)</t>
  </si>
  <si>
    <t>O5(1)</t>
  </si>
  <si>
    <t>O5(2)</t>
  </si>
  <si>
    <t>O5(3)</t>
  </si>
  <si>
    <t>O6(1)</t>
  </si>
  <si>
    <t>O6(2)</t>
  </si>
  <si>
    <t>O7</t>
  </si>
  <si>
    <t>I1(1)</t>
  </si>
  <si>
    <t>I1(2)</t>
  </si>
  <si>
    <t>bc</t>
  </si>
  <si>
    <t>I4</t>
  </si>
  <si>
    <t>I5(1)</t>
  </si>
  <si>
    <t>I5(2)</t>
  </si>
  <si>
    <t>I6(1)</t>
  </si>
  <si>
    <t>I6(2)</t>
  </si>
  <si>
    <t>I7(1)</t>
  </si>
  <si>
    <t>I7(2)</t>
  </si>
  <si>
    <t>I7(3)</t>
  </si>
  <si>
    <t>I8(1)</t>
  </si>
  <si>
    <t>I8(2)</t>
  </si>
  <si>
    <t>I9(1)</t>
  </si>
  <si>
    <t>I9(2)</t>
  </si>
  <si>
    <t>I9(3)</t>
  </si>
  <si>
    <t>I9(4)</t>
  </si>
  <si>
    <t>I10(1)</t>
  </si>
  <si>
    <t>I10(2)</t>
  </si>
  <si>
    <t>I10(3)</t>
  </si>
  <si>
    <t>I11(1)</t>
  </si>
  <si>
    <t>I11(2)</t>
  </si>
  <si>
    <t>unit vectors------------------------------</t>
  </si>
  <si>
    <t>vectors-------------------------------------------------------------</t>
  </si>
  <si>
    <t>X</t>
  </si>
  <si>
    <t>Y</t>
  </si>
  <si>
    <t>Z</t>
  </si>
  <si>
    <t>side lengths-------------</t>
  </si>
  <si>
    <t>sum sides</t>
  </si>
  <si>
    <t>Select case in cell C1 for off file of tetrahedron containing triangle plus origin.</t>
  </si>
  <si>
    <t># Model by:  Jim McNeill   jim@orchidpalms.com</t>
  </si>
  <si>
    <t>mr30-aug</t>
  </si>
  <si>
    <t>vert 30 @ val 4</t>
  </si>
  <si>
    <t>vert 12 @ val 10</t>
  </si>
  <si>
    <t>mr30-exc</t>
  </si>
  <si>
    <t>vert 20 @ val 6</t>
  </si>
  <si>
    <t>gr30-aug</t>
  </si>
  <si>
    <t>gr30-exc</t>
  </si>
  <si>
    <t>X 4-6-10</t>
  </si>
  <si>
    <t>I3(3)</t>
  </si>
  <si>
    <t>I2(1)</t>
  </si>
  <si>
    <t>I2(2)</t>
  </si>
  <si>
    <t>I3(1)</t>
  </si>
  <si>
    <t>I3(2)</t>
  </si>
  <si>
    <t>side error x 10E6</t>
  </si>
  <si>
    <t>I3(4)</t>
  </si>
  <si>
    <t>A.Rossiter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</si>
</sst>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0000000000"/>
  </numFmts>
  <fonts count="12">
    <font>
      <sz val="10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4" fillId="4" borderId="0" xfId="0" applyFont="1" applyFill="1" applyAlignment="1">
      <alignment/>
    </xf>
    <xf numFmtId="0" fontId="10" fillId="0" borderId="0" xfId="0" applyFont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176"/>
  <sheetViews>
    <sheetView tabSelected="1" workbookViewId="0" topLeftCell="A151">
      <selection activeCell="J180" sqref="J180"/>
    </sheetView>
  </sheetViews>
  <sheetFormatPr defaultColWidth="9.140625" defaultRowHeight="12.75"/>
  <cols>
    <col min="2" max="2" width="3.7109375" style="0" customWidth="1"/>
    <col min="6" max="6" width="5.00390625" style="0" customWidth="1"/>
    <col min="8" max="8" width="3.7109375" style="3" customWidth="1"/>
    <col min="12" max="12" width="2.140625" style="0" customWidth="1"/>
    <col min="14" max="14" width="15.7109375" style="0" customWidth="1"/>
    <col min="15" max="15" width="3.57421875" style="3" customWidth="1"/>
    <col min="19" max="19" width="3.7109375" style="3" customWidth="1"/>
  </cols>
  <sheetData>
    <row r="1" spans="3:23" ht="12.75">
      <c r="C1" t="s">
        <v>65</v>
      </c>
      <c r="I1" t="s">
        <v>64</v>
      </c>
      <c r="P1" s="7" t="s">
        <v>66</v>
      </c>
      <c r="Q1" s="7" t="s">
        <v>67</v>
      </c>
      <c r="R1" s="7" t="s">
        <v>68</v>
      </c>
      <c r="T1" s="6" t="s">
        <v>69</v>
      </c>
      <c r="V1" t="s">
        <v>70</v>
      </c>
      <c r="W1" t="s">
        <v>86</v>
      </c>
    </row>
    <row r="2" spans="1:26" ht="12.75">
      <c r="A2" s="9" t="s">
        <v>0</v>
      </c>
      <c r="B2" t="s">
        <v>1</v>
      </c>
      <c r="C2" s="2">
        <v>1</v>
      </c>
      <c r="D2" s="2">
        <v>-1</v>
      </c>
      <c r="E2" s="2">
        <v>1</v>
      </c>
      <c r="F2" s="1" t="s">
        <v>4</v>
      </c>
      <c r="G2" s="2">
        <f>SQRT(C2*C2+D2*D2+E2*E2)</f>
        <v>1.7320508075688772</v>
      </c>
      <c r="I2" s="4">
        <f aca="true" t="shared" si="0" ref="I2:K4">C2/$G2</f>
        <v>0.5773502691896258</v>
      </c>
      <c r="J2" s="4">
        <f t="shared" si="0"/>
        <v>-0.5773502691896258</v>
      </c>
      <c r="K2" s="4">
        <f t="shared" si="0"/>
        <v>0.5773502691896258</v>
      </c>
      <c r="M2" t="s">
        <v>5</v>
      </c>
      <c r="N2" s="2">
        <v>0.8660254037844386</v>
      </c>
      <c r="P2">
        <f>I2*$N2</f>
        <v>0.5</v>
      </c>
      <c r="Q2">
        <f aca="true" t="shared" si="1" ref="Q2:R4">J2*$N2</f>
        <v>-0.5</v>
      </c>
      <c r="R2">
        <f t="shared" si="1"/>
        <v>0.5</v>
      </c>
      <c r="T2" t="s">
        <v>10</v>
      </c>
      <c r="U2">
        <f>(P2-P3)^2+(Q2-Q3)^2+(R2-R3)^2</f>
        <v>0.9999999999999999</v>
      </c>
      <c r="V2">
        <f>SUM(U2:U4)</f>
        <v>3</v>
      </c>
      <c r="W2">
        <f>1000000*(3-V2)</f>
        <v>0</v>
      </c>
      <c r="Y2" t="s">
        <v>27</v>
      </c>
      <c r="Z2">
        <f>SQRT(2)</f>
        <v>1.4142135623730951</v>
      </c>
    </row>
    <row r="3" spans="1:26" ht="12.75">
      <c r="A3" s="9"/>
      <c r="B3" t="s">
        <v>2</v>
      </c>
      <c r="C3" s="2">
        <v>1</v>
      </c>
      <c r="D3" s="2">
        <v>0</v>
      </c>
      <c r="E3" s="2">
        <v>0</v>
      </c>
      <c r="F3" s="1" t="s">
        <v>4</v>
      </c>
      <c r="G3" s="2">
        <f>SQRT(C3*C3+D3*D3+E3*E3)</f>
        <v>1</v>
      </c>
      <c r="I3" s="4">
        <f t="shared" si="0"/>
        <v>1</v>
      </c>
      <c r="J3" s="4">
        <f t="shared" si="0"/>
        <v>0</v>
      </c>
      <c r="K3" s="4">
        <f t="shared" si="0"/>
        <v>0</v>
      </c>
      <c r="M3" t="s">
        <v>6</v>
      </c>
      <c r="N3" s="2">
        <v>1.2071067811865475</v>
      </c>
      <c r="P3">
        <f>I3*$N3</f>
        <v>1.2071067811865475</v>
      </c>
      <c r="Q3">
        <f t="shared" si="1"/>
        <v>0</v>
      </c>
      <c r="R3">
        <f t="shared" si="1"/>
        <v>0</v>
      </c>
      <c r="T3" t="s">
        <v>44</v>
      </c>
      <c r="U3">
        <f>(P3-P4)^2+(Q3-Q4)^2+(R3-R4)^2</f>
        <v>0.9999999999999999</v>
      </c>
      <c r="Y3" t="s">
        <v>28</v>
      </c>
      <c r="Z3">
        <f>SQRT(3)</f>
        <v>1.7320508075688772</v>
      </c>
    </row>
    <row r="4" spans="1:26" ht="12.75">
      <c r="A4" s="9"/>
      <c r="B4" t="s">
        <v>3</v>
      </c>
      <c r="C4" s="2">
        <v>1</v>
      </c>
      <c r="D4" s="2">
        <v>-1</v>
      </c>
      <c r="E4" s="2">
        <v>-1</v>
      </c>
      <c r="F4" s="1" t="s">
        <v>4</v>
      </c>
      <c r="G4" s="2">
        <f>SQRT(C4*C4+D4*D4+E4*E4)</f>
        <v>1.7320508075688772</v>
      </c>
      <c r="I4" s="4">
        <f t="shared" si="0"/>
        <v>0.5773502691896258</v>
      </c>
      <c r="J4" s="4">
        <f t="shared" si="0"/>
        <v>-0.5773502691896258</v>
      </c>
      <c r="K4" s="4">
        <f t="shared" si="0"/>
        <v>-0.5773502691896258</v>
      </c>
      <c r="M4" t="s">
        <v>7</v>
      </c>
      <c r="N4" s="2">
        <v>0.8660254037844386</v>
      </c>
      <c r="P4">
        <f>I4*$N4</f>
        <v>0.5</v>
      </c>
      <c r="Q4">
        <f t="shared" si="1"/>
        <v>-0.5</v>
      </c>
      <c r="R4">
        <f t="shared" si="1"/>
        <v>-0.5</v>
      </c>
      <c r="T4" t="s">
        <v>11</v>
      </c>
      <c r="U4">
        <f>(P4-P2)^2+(Q4-Q2)^2+(R4-R2)^2</f>
        <v>1</v>
      </c>
      <c r="Y4" t="s">
        <v>29</v>
      </c>
      <c r="Z4">
        <f>(SQRT(5)+1)/2</f>
        <v>1.618033988749895</v>
      </c>
    </row>
    <row r="5" spans="1:26" ht="12.75">
      <c r="A5" s="9"/>
      <c r="Y5" t="s">
        <v>30</v>
      </c>
      <c r="Z5">
        <f>Z4+1</f>
        <v>2.618033988749895</v>
      </c>
    </row>
    <row r="6" spans="1:23" ht="12.75">
      <c r="A6" s="9" t="s">
        <v>8</v>
      </c>
      <c r="B6" t="s">
        <v>1</v>
      </c>
      <c r="C6" s="2">
        <v>1</v>
      </c>
      <c r="D6" s="2">
        <v>-1</v>
      </c>
      <c r="E6" s="2">
        <v>1</v>
      </c>
      <c r="F6" s="1" t="s">
        <v>4</v>
      </c>
      <c r="G6" s="2">
        <f>SQRT(C6*C6+D6*D6+E6*E6)</f>
        <v>1.7320508075688772</v>
      </c>
      <c r="I6" s="4">
        <f aca="true" t="shared" si="2" ref="I6:K8">C6/$G6</f>
        <v>0.5773502691896258</v>
      </c>
      <c r="J6" s="4">
        <f t="shared" si="2"/>
        <v>-0.5773502691896258</v>
      </c>
      <c r="K6" s="4">
        <f t="shared" si="2"/>
        <v>0.5773502691896258</v>
      </c>
      <c r="M6" t="s">
        <v>5</v>
      </c>
      <c r="N6" s="2">
        <v>0.8660254037844386</v>
      </c>
      <c r="P6">
        <f aca="true" t="shared" si="3" ref="P6:R8">I6*$N6</f>
        <v>0.5</v>
      </c>
      <c r="Q6">
        <f t="shared" si="3"/>
        <v>-0.5</v>
      </c>
      <c r="R6">
        <f t="shared" si="3"/>
        <v>0.5</v>
      </c>
      <c r="T6" t="s">
        <v>10</v>
      </c>
      <c r="U6">
        <f>(P6-P7)^2+(Q6-Q7)^2+(R6-R7)^2</f>
        <v>0.9999999999999999</v>
      </c>
      <c r="V6">
        <f>SUM(U6:U8)</f>
        <v>3</v>
      </c>
      <c r="W6">
        <f>1000000*(3-V6)</f>
        <v>0</v>
      </c>
    </row>
    <row r="7" spans="1:26" ht="12.75">
      <c r="A7" s="9"/>
      <c r="B7" t="s">
        <v>2</v>
      </c>
      <c r="C7" s="2">
        <v>-1</v>
      </c>
      <c r="D7" s="2">
        <v>0</v>
      </c>
      <c r="E7" s="2">
        <v>0</v>
      </c>
      <c r="F7" s="1" t="s">
        <v>4</v>
      </c>
      <c r="G7" s="2">
        <f>SQRT(C7*C7+D7*D7+E7*E7)</f>
        <v>1</v>
      </c>
      <c r="I7" s="4">
        <f t="shared" si="2"/>
        <v>-1</v>
      </c>
      <c r="J7" s="4">
        <f t="shared" si="2"/>
        <v>0</v>
      </c>
      <c r="K7" s="4">
        <f t="shared" si="2"/>
        <v>0</v>
      </c>
      <c r="M7" t="s">
        <v>6</v>
      </c>
      <c r="N7" s="2">
        <v>0.20710678118654746</v>
      </c>
      <c r="P7">
        <f t="shared" si="3"/>
        <v>-0.20710678118654746</v>
      </c>
      <c r="Q7">
        <f t="shared" si="3"/>
        <v>0</v>
      </c>
      <c r="R7">
        <f t="shared" si="3"/>
        <v>0</v>
      </c>
      <c r="T7" t="s">
        <v>44</v>
      </c>
      <c r="U7">
        <f>(P7-P8)^2+(Q7-Q8)^2+(R7-R8)^2</f>
        <v>0.9999999999999999</v>
      </c>
      <c r="Y7" t="s">
        <v>33</v>
      </c>
      <c r="Z7">
        <f>SQRT(6)</f>
        <v>2.449489742783178</v>
      </c>
    </row>
    <row r="8" spans="1:21" ht="12.75">
      <c r="A8" s="9"/>
      <c r="B8" t="s">
        <v>3</v>
      </c>
      <c r="C8" s="2">
        <v>1</v>
      </c>
      <c r="D8" s="2">
        <v>-1</v>
      </c>
      <c r="E8" s="2">
        <v>-1</v>
      </c>
      <c r="F8" s="1" t="s">
        <v>4</v>
      </c>
      <c r="G8" s="2">
        <f>SQRT(C8*C8+D8*D8+E8*E8)</f>
        <v>1.7320508075688772</v>
      </c>
      <c r="I8" s="4">
        <f t="shared" si="2"/>
        <v>0.5773502691896258</v>
      </c>
      <c r="J8" s="4">
        <f t="shared" si="2"/>
        <v>-0.5773502691896258</v>
      </c>
      <c r="K8" s="4">
        <f t="shared" si="2"/>
        <v>-0.5773502691896258</v>
      </c>
      <c r="M8" t="s">
        <v>7</v>
      </c>
      <c r="N8" s="2">
        <v>0.8660254037844386</v>
      </c>
      <c r="P8">
        <f t="shared" si="3"/>
        <v>0.5</v>
      </c>
      <c r="Q8">
        <f t="shared" si="3"/>
        <v>-0.5</v>
      </c>
      <c r="R8">
        <f t="shared" si="3"/>
        <v>-0.5</v>
      </c>
      <c r="T8" t="s">
        <v>11</v>
      </c>
      <c r="U8">
        <f>(P8-P6)^2+(Q8-Q6)^2+(R8-R6)^2</f>
        <v>1</v>
      </c>
    </row>
    <row r="9" ht="12.75" customHeight="1">
      <c r="A9" s="9"/>
    </row>
    <row r="10" spans="1:23" ht="12.75">
      <c r="A10" s="9" t="s">
        <v>9</v>
      </c>
      <c r="B10" t="s">
        <v>1</v>
      </c>
      <c r="C10" s="2">
        <v>1</v>
      </c>
      <c r="D10" s="2">
        <v>-1</v>
      </c>
      <c r="E10" s="2">
        <v>1</v>
      </c>
      <c r="F10" s="1" t="s">
        <v>4</v>
      </c>
      <c r="G10" s="2">
        <f>SQRT(C10*C10+D10*D10+E10*E10)</f>
        <v>1.7320508075688772</v>
      </c>
      <c r="I10" s="4">
        <f aca="true" t="shared" si="4" ref="I10:K12">C10/$G10</f>
        <v>0.5773502691896258</v>
      </c>
      <c r="J10" s="4">
        <f t="shared" si="4"/>
        <v>-0.5773502691896258</v>
      </c>
      <c r="K10" s="4">
        <f t="shared" si="4"/>
        <v>0.5773502691896258</v>
      </c>
      <c r="M10" t="s">
        <v>5</v>
      </c>
      <c r="N10" s="2">
        <v>0.2372489339040396</v>
      </c>
      <c r="P10">
        <f aca="true" t="shared" si="5" ref="P10:R12">I10*$N10</f>
        <v>0.136975735854449</v>
      </c>
      <c r="Q10">
        <f t="shared" si="5"/>
        <v>-0.136975735854449</v>
      </c>
      <c r="R10">
        <f t="shared" si="5"/>
        <v>0.136975735854449</v>
      </c>
      <c r="T10" t="s">
        <v>10</v>
      </c>
      <c r="U10">
        <f>(P10-P11)^2+(Q10-Q11)^2+(R10-R11)^2</f>
        <v>1.0000000000000002</v>
      </c>
      <c r="V10">
        <f>SUM(U10:U12)</f>
        <v>3</v>
      </c>
      <c r="W10">
        <f>1000000*(3-V10)</f>
        <v>0</v>
      </c>
    </row>
    <row r="11" spans="1:21" ht="12.75">
      <c r="A11" s="9"/>
      <c r="B11" t="s">
        <v>2</v>
      </c>
      <c r="C11" s="2">
        <v>1</v>
      </c>
      <c r="D11" s="2">
        <v>0</v>
      </c>
      <c r="E11" s="2">
        <v>0</v>
      </c>
      <c r="F11" s="1" t="s">
        <v>4</v>
      </c>
      <c r="G11" s="2">
        <f>SQRT(C11*C11+D11*D11+E11*E11)</f>
        <v>1</v>
      </c>
      <c r="I11" s="4">
        <f t="shared" si="4"/>
        <v>1</v>
      </c>
      <c r="J11" s="4">
        <f t="shared" si="4"/>
        <v>0</v>
      </c>
      <c r="K11" s="4">
        <f t="shared" si="4"/>
        <v>0</v>
      </c>
      <c r="M11" t="s">
        <v>6</v>
      </c>
      <c r="N11" s="2">
        <v>1.118033988749895</v>
      </c>
      <c r="P11">
        <f t="shared" si="5"/>
        <v>1.118033988749895</v>
      </c>
      <c r="Q11">
        <f t="shared" si="5"/>
        <v>0</v>
      </c>
      <c r="R11">
        <f t="shared" si="5"/>
        <v>0</v>
      </c>
      <c r="T11" t="s">
        <v>44</v>
      </c>
      <c r="U11">
        <f>(P11-P12)^2+(Q11-Q12)^2+(R11-R12)^2</f>
        <v>1</v>
      </c>
    </row>
    <row r="12" spans="1:21" ht="12.75">
      <c r="A12" s="9"/>
      <c r="B12" t="s">
        <v>3</v>
      </c>
      <c r="C12" s="2">
        <v>1</v>
      </c>
      <c r="D12" s="2">
        <v>-1</v>
      </c>
      <c r="E12" s="2">
        <v>-1</v>
      </c>
      <c r="F12" s="1" t="s">
        <v>4</v>
      </c>
      <c r="G12" s="2">
        <f>SQRT(C12*C12+D12*D12+E12*E12)</f>
        <v>1.7320508075688772</v>
      </c>
      <c r="I12" s="4">
        <f t="shared" si="4"/>
        <v>0.5773502691896258</v>
      </c>
      <c r="J12" s="4">
        <f t="shared" si="4"/>
        <v>-0.5773502691896258</v>
      </c>
      <c r="K12" s="4">
        <f t="shared" si="4"/>
        <v>-0.5773502691896258</v>
      </c>
      <c r="M12" t="s">
        <v>7</v>
      </c>
      <c r="N12" s="2">
        <v>1.0537455148317656</v>
      </c>
      <c r="P12">
        <f t="shared" si="5"/>
        <v>0.6083802566454808</v>
      </c>
      <c r="Q12">
        <f t="shared" si="5"/>
        <v>-0.6083802566454808</v>
      </c>
      <c r="R12">
        <f t="shared" si="5"/>
        <v>-0.6083802566454808</v>
      </c>
      <c r="T12" t="s">
        <v>11</v>
      </c>
      <c r="U12">
        <f>(P12-P10)^2+(Q12-Q10)^2+(R12-R10)^2</f>
        <v>1</v>
      </c>
    </row>
    <row r="13" ht="12.75">
      <c r="A13" s="9"/>
    </row>
    <row r="14" spans="1:23" ht="12.75">
      <c r="A14" s="9" t="s">
        <v>12</v>
      </c>
      <c r="B14" t="s">
        <v>1</v>
      </c>
      <c r="C14" s="2">
        <v>1</v>
      </c>
      <c r="D14" s="2">
        <v>-1</v>
      </c>
      <c r="E14" s="2">
        <v>1</v>
      </c>
      <c r="F14" s="1" t="s">
        <v>4</v>
      </c>
      <c r="G14" s="2">
        <f>SQRT(C14*C14+D14*D14+E14*E14)</f>
        <v>1.7320508075688772</v>
      </c>
      <c r="I14" s="4">
        <f aca="true" t="shared" si="6" ref="I14:K16">C14/$G14</f>
        <v>0.5773502691896258</v>
      </c>
      <c r="J14" s="4">
        <f t="shared" si="6"/>
        <v>-0.5773502691896258</v>
      </c>
      <c r="K14" s="4">
        <f t="shared" si="6"/>
        <v>0.5773502691896258</v>
      </c>
      <c r="M14" t="s">
        <v>5</v>
      </c>
      <c r="N14" s="2">
        <v>0.6123724356957945</v>
      </c>
      <c r="P14">
        <f aca="true" t="shared" si="7" ref="P14:R16">I14*$N14</f>
        <v>0.3535533905932738</v>
      </c>
      <c r="Q14">
        <f t="shared" si="7"/>
        <v>-0.3535533905932738</v>
      </c>
      <c r="R14">
        <f t="shared" si="7"/>
        <v>0.3535533905932738</v>
      </c>
      <c r="T14" t="s">
        <v>10</v>
      </c>
      <c r="U14">
        <f>(P14-P15)^2+(Q14-Q15)^2+(R14-R15)^2</f>
        <v>1</v>
      </c>
      <c r="V14">
        <f>SUM(U14:U16)</f>
        <v>3</v>
      </c>
      <c r="W14">
        <f>1000000*(3-V14)</f>
        <v>0</v>
      </c>
    </row>
    <row r="15" spans="1:21" ht="12.75">
      <c r="A15" s="9"/>
      <c r="B15" t="s">
        <v>2</v>
      </c>
      <c r="C15" s="8">
        <v>1</v>
      </c>
      <c r="D15" s="8">
        <v>-1</v>
      </c>
      <c r="E15" s="8">
        <v>-1</v>
      </c>
      <c r="F15" s="1" t="s">
        <v>4</v>
      </c>
      <c r="G15" s="2">
        <f>SQRT(C15*C15+D15*D15+E15*E15)</f>
        <v>1.7320508075688772</v>
      </c>
      <c r="I15" s="4">
        <f t="shared" si="6"/>
        <v>0.5773502691896258</v>
      </c>
      <c r="J15" s="4">
        <f t="shared" si="6"/>
        <v>-0.5773502691896258</v>
      </c>
      <c r="K15" s="4">
        <f t="shared" si="6"/>
        <v>-0.5773502691896258</v>
      </c>
      <c r="M15" t="s">
        <v>6</v>
      </c>
      <c r="N15" s="2">
        <v>1.0206207261596574</v>
      </c>
      <c r="P15">
        <f t="shared" si="7"/>
        <v>0.5892556509887896</v>
      </c>
      <c r="Q15">
        <f t="shared" si="7"/>
        <v>-0.5892556509887896</v>
      </c>
      <c r="R15">
        <f t="shared" si="7"/>
        <v>-0.5892556509887896</v>
      </c>
      <c r="T15" t="s">
        <v>44</v>
      </c>
      <c r="U15">
        <f>(P15-P16)^2+(Q15-Q16)^2+(R15-R16)^2</f>
        <v>1</v>
      </c>
    </row>
    <row r="16" spans="1:21" ht="12.75">
      <c r="A16" s="9"/>
      <c r="B16" t="s">
        <v>3</v>
      </c>
      <c r="C16" s="2">
        <v>-1</v>
      </c>
      <c r="D16" s="2">
        <v>-1</v>
      </c>
      <c r="E16" s="2">
        <v>-1</v>
      </c>
      <c r="F16" s="1" t="s">
        <v>4</v>
      </c>
      <c r="G16" s="2">
        <f>SQRT(C16*C16+D16*D16+E16*E16)</f>
        <v>1.7320508075688772</v>
      </c>
      <c r="I16" s="4">
        <f t="shared" si="6"/>
        <v>-0.5773502691896258</v>
      </c>
      <c r="J16" s="4">
        <f t="shared" si="6"/>
        <v>-0.5773502691896258</v>
      </c>
      <c r="K16" s="4">
        <f t="shared" si="6"/>
        <v>-0.5773502691896258</v>
      </c>
      <c r="M16" t="s">
        <v>7</v>
      </c>
      <c r="N16" s="2">
        <v>0.6123724356957945</v>
      </c>
      <c r="P16">
        <f t="shared" si="7"/>
        <v>-0.3535533905932738</v>
      </c>
      <c r="Q16">
        <f t="shared" si="7"/>
        <v>-0.3535533905932738</v>
      </c>
      <c r="R16">
        <f t="shared" si="7"/>
        <v>-0.3535533905932738</v>
      </c>
      <c r="T16" t="s">
        <v>11</v>
      </c>
      <c r="U16">
        <f>(P16-P14)^2+(Q16-Q14)^2+(R16-R14)^2</f>
        <v>1.0000000000000002</v>
      </c>
    </row>
    <row r="17" ht="12.75">
      <c r="A17" s="9"/>
    </row>
    <row r="18" spans="1:23" ht="12.75">
      <c r="A18" s="9" t="s">
        <v>13</v>
      </c>
      <c r="B18" t="s">
        <v>1</v>
      </c>
      <c r="C18" s="2">
        <v>1</v>
      </c>
      <c r="D18" s="2">
        <v>-1</v>
      </c>
      <c r="E18" s="2">
        <v>1</v>
      </c>
      <c r="F18" s="1" t="s">
        <v>4</v>
      </c>
      <c r="G18" s="2">
        <f>SQRT(C18*C18+D18*D18+E18*E18)</f>
        <v>1.7320508075688772</v>
      </c>
      <c r="I18" s="4">
        <f aca="true" t="shared" si="8" ref="I18:K20">C18/$G18</f>
        <v>0.5773502691896258</v>
      </c>
      <c r="J18" s="4">
        <f t="shared" si="8"/>
        <v>-0.5773502691896258</v>
      </c>
      <c r="K18" s="4">
        <f t="shared" si="8"/>
        <v>0.5773502691896258</v>
      </c>
      <c r="M18" t="s">
        <v>5</v>
      </c>
      <c r="N18" s="2">
        <v>0.6123724356957942</v>
      </c>
      <c r="P18">
        <f aca="true" t="shared" si="9" ref="P18:R20">I18*$N18</f>
        <v>0.3535533905932737</v>
      </c>
      <c r="Q18">
        <f t="shared" si="9"/>
        <v>-0.3535533905932737</v>
      </c>
      <c r="R18">
        <f t="shared" si="9"/>
        <v>0.3535533905932737</v>
      </c>
      <c r="T18" t="s">
        <v>10</v>
      </c>
      <c r="U18">
        <f>(P18-P19)^2+(Q18-Q19)^2+(R18-R19)^2</f>
        <v>0.9999999999999996</v>
      </c>
      <c r="V18">
        <f>SUM(U18:U20)</f>
        <v>2.9999999999999987</v>
      </c>
      <c r="W18">
        <f>1000000*(3-V18)</f>
        <v>1.3322676295501878E-09</v>
      </c>
    </row>
    <row r="19" spans="1:21" ht="12.75">
      <c r="A19" s="9"/>
      <c r="B19" t="s">
        <v>2</v>
      </c>
      <c r="C19" s="2">
        <v>-1</v>
      </c>
      <c r="D19" s="2">
        <v>1</v>
      </c>
      <c r="E19" s="2">
        <v>1</v>
      </c>
      <c r="F19" s="1" t="s">
        <v>4</v>
      </c>
      <c r="G19" s="2">
        <f>SQRT(C19*C19+D19*D19+E19*E19)</f>
        <v>1.7320508075688772</v>
      </c>
      <c r="I19" s="4">
        <f t="shared" si="8"/>
        <v>-0.5773502691896258</v>
      </c>
      <c r="J19" s="4">
        <f t="shared" si="8"/>
        <v>0.5773502691896258</v>
      </c>
      <c r="K19" s="4">
        <f t="shared" si="8"/>
        <v>0.5773502691896258</v>
      </c>
      <c r="M19" t="s">
        <v>6</v>
      </c>
      <c r="N19" s="2">
        <v>0.6123724356957942</v>
      </c>
      <c r="P19">
        <f t="shared" si="9"/>
        <v>-0.3535533905932737</v>
      </c>
      <c r="Q19">
        <f t="shared" si="9"/>
        <v>0.3535533905932737</v>
      </c>
      <c r="R19">
        <f t="shared" si="9"/>
        <v>0.3535533905932737</v>
      </c>
      <c r="T19" t="s">
        <v>44</v>
      </c>
      <c r="U19">
        <f>(P19-P20)^2+(Q19-Q20)^2+(R19-R20)^2</f>
        <v>0.9999999999999996</v>
      </c>
    </row>
    <row r="20" spans="1:21" ht="12.75">
      <c r="A20" s="9"/>
      <c r="B20" t="s">
        <v>3</v>
      </c>
      <c r="C20" s="2">
        <v>-1</v>
      </c>
      <c r="D20" s="2">
        <v>-1</v>
      </c>
      <c r="E20" s="2">
        <v>-1</v>
      </c>
      <c r="F20" s="1" t="s">
        <v>4</v>
      </c>
      <c r="G20" s="2">
        <f>SQRT(C20*C20+D20*D20+E20*E20)</f>
        <v>1.7320508075688772</v>
      </c>
      <c r="I20" s="4">
        <f t="shared" si="8"/>
        <v>-0.5773502691896258</v>
      </c>
      <c r="J20" s="4">
        <f t="shared" si="8"/>
        <v>-0.5773502691896258</v>
      </c>
      <c r="K20" s="4">
        <f t="shared" si="8"/>
        <v>-0.5773502691896258</v>
      </c>
      <c r="M20" t="s">
        <v>7</v>
      </c>
      <c r="N20" s="2">
        <v>0.6123724356957942</v>
      </c>
      <c r="P20">
        <f t="shared" si="9"/>
        <v>-0.3535533905932737</v>
      </c>
      <c r="Q20">
        <f t="shared" si="9"/>
        <v>-0.3535533905932737</v>
      </c>
      <c r="R20">
        <f t="shared" si="9"/>
        <v>-0.3535533905932737</v>
      </c>
      <c r="T20" t="s">
        <v>11</v>
      </c>
      <c r="U20">
        <f>(P20-P18)^2+(Q20-Q18)^2+(R20-R18)^2</f>
        <v>0.9999999999999996</v>
      </c>
    </row>
    <row r="21" ht="12.75">
      <c r="A21" s="9"/>
    </row>
    <row r="22" spans="1:23" ht="12.75">
      <c r="A22" s="9" t="s">
        <v>25</v>
      </c>
      <c r="B22" t="s">
        <v>1</v>
      </c>
      <c r="C22" s="2">
        <v>1</v>
      </c>
      <c r="D22" s="2">
        <v>0</v>
      </c>
      <c r="E22" s="2">
        <v>1</v>
      </c>
      <c r="F22" s="1" t="s">
        <v>4</v>
      </c>
      <c r="G22" s="2">
        <f>SQRT(C22*C22+D22*D22+E22*E22)</f>
        <v>1.4142135623730951</v>
      </c>
      <c r="I22" s="4">
        <f aca="true" t="shared" si="10" ref="I22:K24">C22/$G22</f>
        <v>0.7071067811865475</v>
      </c>
      <c r="J22" s="4">
        <f t="shared" si="10"/>
        <v>0</v>
      </c>
      <c r="K22" s="4">
        <f t="shared" si="10"/>
        <v>0.7071067811865475</v>
      </c>
      <c r="M22" t="s">
        <v>5</v>
      </c>
      <c r="N22" s="2">
        <v>0.7071067811865476</v>
      </c>
      <c r="P22">
        <f aca="true" t="shared" si="11" ref="P22:R24">I22*$N22</f>
        <v>0.5</v>
      </c>
      <c r="Q22">
        <f t="shared" si="11"/>
        <v>0</v>
      </c>
      <c r="R22">
        <f t="shared" si="11"/>
        <v>0.5</v>
      </c>
      <c r="T22" t="s">
        <v>10</v>
      </c>
      <c r="U22">
        <f>(P22-P23)^2+(Q22-Q23)^2+(R22-R23)^2</f>
        <v>1</v>
      </c>
      <c r="V22">
        <f>SUM(U22:U24)</f>
        <v>3</v>
      </c>
      <c r="W22">
        <f>1000000*(3-V22)</f>
        <v>0</v>
      </c>
    </row>
    <row r="23" spans="1:21" ht="12.75">
      <c r="A23" s="9"/>
      <c r="B23" t="s">
        <v>2</v>
      </c>
      <c r="C23" s="2">
        <v>1</v>
      </c>
      <c r="D23" s="2">
        <v>0</v>
      </c>
      <c r="E23" s="2">
        <v>-1</v>
      </c>
      <c r="F23" s="1" t="s">
        <v>4</v>
      </c>
      <c r="G23" s="2">
        <f>SQRT(C23*C23+D23*D23+E23*E23)</f>
        <v>1.4142135623730951</v>
      </c>
      <c r="I23" s="4">
        <f t="shared" si="10"/>
        <v>0.7071067811865475</v>
      </c>
      <c r="J23" s="4">
        <f t="shared" si="10"/>
        <v>0</v>
      </c>
      <c r="K23" s="4">
        <f t="shared" si="10"/>
        <v>-0.7071067811865475</v>
      </c>
      <c r="M23" t="s">
        <v>6</v>
      </c>
      <c r="N23" s="2">
        <v>0.7071067811865476</v>
      </c>
      <c r="P23">
        <f t="shared" si="11"/>
        <v>0.5</v>
      </c>
      <c r="Q23">
        <f t="shared" si="11"/>
        <v>0</v>
      </c>
      <c r="R23">
        <f t="shared" si="11"/>
        <v>-0.5</v>
      </c>
      <c r="T23" t="s">
        <v>44</v>
      </c>
      <c r="U23">
        <f>(P23-P24)^2+(Q23-Q24)^2+(R23-R24)^2</f>
        <v>1</v>
      </c>
    </row>
    <row r="24" spans="1:21" ht="12.75">
      <c r="A24" s="9"/>
      <c r="B24" t="s">
        <v>3</v>
      </c>
      <c r="C24" s="2">
        <v>0</v>
      </c>
      <c r="D24" s="2">
        <v>1</v>
      </c>
      <c r="E24" s="2">
        <v>0</v>
      </c>
      <c r="F24" s="1" t="s">
        <v>4</v>
      </c>
      <c r="G24" s="2">
        <f>SQRT(C24*C24+D24*D24+E24*E24)</f>
        <v>1</v>
      </c>
      <c r="I24" s="4">
        <f t="shared" si="10"/>
        <v>0</v>
      </c>
      <c r="J24" s="4">
        <f t="shared" si="10"/>
        <v>1</v>
      </c>
      <c r="K24" s="4">
        <f t="shared" si="10"/>
        <v>0</v>
      </c>
      <c r="M24" t="s">
        <v>7</v>
      </c>
      <c r="N24" s="2">
        <v>0.7071067811865476</v>
      </c>
      <c r="P24">
        <f t="shared" si="11"/>
        <v>0</v>
      </c>
      <c r="Q24">
        <f t="shared" si="11"/>
        <v>0.7071067811865476</v>
      </c>
      <c r="R24">
        <f t="shared" si="11"/>
        <v>0</v>
      </c>
      <c r="T24" t="s">
        <v>11</v>
      </c>
      <c r="U24">
        <f>(P24-P22)^2+(Q24-Q22)^2+(R24-R22)^2</f>
        <v>1</v>
      </c>
    </row>
    <row r="25" ht="12.75">
      <c r="A25" s="9"/>
    </row>
    <row r="26" spans="1:23" ht="12.75">
      <c r="A26" s="9" t="s">
        <v>26</v>
      </c>
      <c r="B26" t="s">
        <v>1</v>
      </c>
      <c r="C26" s="2">
        <v>1</v>
      </c>
      <c r="D26" s="2">
        <v>0</v>
      </c>
      <c r="E26" s="2">
        <v>0</v>
      </c>
      <c r="F26" s="1" t="s">
        <v>4</v>
      </c>
      <c r="G26" s="2">
        <f>SQRT(C26*C26+D26*D26+E26*E26)</f>
        <v>1</v>
      </c>
      <c r="I26" s="4">
        <f aca="true" t="shared" si="12" ref="I26:K28">C26/$G26</f>
        <v>1</v>
      </c>
      <c r="J26" s="4">
        <f t="shared" si="12"/>
        <v>0</v>
      </c>
      <c r="K26" s="4">
        <f t="shared" si="12"/>
        <v>0</v>
      </c>
      <c r="M26" t="s">
        <v>5</v>
      </c>
      <c r="N26" s="8">
        <v>1.0804882390844226</v>
      </c>
      <c r="P26">
        <f aca="true" t="shared" si="13" ref="P26:R28">I26*$N26</f>
        <v>1.0804882390844226</v>
      </c>
      <c r="Q26">
        <f t="shared" si="13"/>
        <v>0</v>
      </c>
      <c r="R26">
        <f t="shared" si="13"/>
        <v>0</v>
      </c>
      <c r="T26" t="s">
        <v>10</v>
      </c>
      <c r="U26">
        <f>(P26-P27)^2+(Q26-Q27)^2+(R26-R27)^2</f>
        <v>1.0000000000000002</v>
      </c>
      <c r="V26">
        <f>SUM(U26:U28)</f>
        <v>3</v>
      </c>
      <c r="W26">
        <f>1000000*(3-V26)</f>
        <v>0</v>
      </c>
    </row>
    <row r="27" spans="1:21" ht="12.75">
      <c r="A27" s="9"/>
      <c r="B27" t="s">
        <v>2</v>
      </c>
      <c r="C27" s="2">
        <v>1</v>
      </c>
      <c r="D27" s="2">
        <v>0</v>
      </c>
      <c r="E27" s="2">
        <v>1</v>
      </c>
      <c r="F27" s="1" t="s">
        <v>4</v>
      </c>
      <c r="G27" s="2">
        <f>SQRT(C27*C27+D27*D27+E27*E27)</f>
        <v>1.4142135623730951</v>
      </c>
      <c r="I27" s="4">
        <f t="shared" si="12"/>
        <v>0.7071067811865475</v>
      </c>
      <c r="J27" s="4">
        <f t="shared" si="12"/>
        <v>0</v>
      </c>
      <c r="K27" s="4">
        <f t="shared" si="12"/>
        <v>0.7071067811865475</v>
      </c>
      <c r="M27" t="s">
        <v>6</v>
      </c>
      <c r="N27" s="2">
        <v>0.11882866489846805</v>
      </c>
      <c r="P27">
        <f t="shared" si="13"/>
        <v>0.08402455474905061</v>
      </c>
      <c r="Q27">
        <f t="shared" si="13"/>
        <v>0</v>
      </c>
      <c r="R27">
        <f t="shared" si="13"/>
        <v>0.08402455474905061</v>
      </c>
      <c r="T27" t="s">
        <v>44</v>
      </c>
      <c r="U27">
        <f>(P27-P28)^2+(Q27-Q28)^2+(R27-R28)^2</f>
        <v>0.9999999999999999</v>
      </c>
    </row>
    <row r="28" spans="1:21" ht="12.75">
      <c r="A28" s="9"/>
      <c r="B28" t="s">
        <v>3</v>
      </c>
      <c r="C28" s="2">
        <v>1</v>
      </c>
      <c r="D28" s="2">
        <v>1</v>
      </c>
      <c r="E28" s="2">
        <v>1</v>
      </c>
      <c r="F28" s="1" t="s">
        <v>4</v>
      </c>
      <c r="G28" s="2">
        <f>SQRT(C28*C28+D28*D28+E28*E28)</f>
        <v>1.7320508075688772</v>
      </c>
      <c r="I28" s="4">
        <f t="shared" si="12"/>
        <v>0.5773502691896258</v>
      </c>
      <c r="J28" s="4">
        <f t="shared" si="12"/>
        <v>0.5773502691896258</v>
      </c>
      <c r="K28" s="4">
        <f t="shared" si="12"/>
        <v>0.5773502691896258</v>
      </c>
      <c r="M28" t="s">
        <v>7</v>
      </c>
      <c r="N28" s="2">
        <v>1.0946670476151346</v>
      </c>
      <c r="P28">
        <f t="shared" si="13"/>
        <v>0.6320063146136109</v>
      </c>
      <c r="Q28">
        <f t="shared" si="13"/>
        <v>0.6320063146136109</v>
      </c>
      <c r="R28">
        <f t="shared" si="13"/>
        <v>0.6320063146136109</v>
      </c>
      <c r="T28" t="s">
        <v>11</v>
      </c>
      <c r="U28">
        <f>(P28-P26)^2+(Q28-Q26)^2+(R28-R26)^2</f>
        <v>0.9999999999999999</v>
      </c>
    </row>
    <row r="29" ht="12.75">
      <c r="A29" s="9"/>
    </row>
    <row r="30" spans="1:23" ht="12.75">
      <c r="A30" s="9" t="s">
        <v>31</v>
      </c>
      <c r="B30" t="s">
        <v>1</v>
      </c>
      <c r="C30" s="2">
        <v>1</v>
      </c>
      <c r="D30" s="2">
        <v>0</v>
      </c>
      <c r="E30" s="2">
        <v>0</v>
      </c>
      <c r="F30" s="1" t="s">
        <v>4</v>
      </c>
      <c r="G30" s="2">
        <f>SQRT(C30*C30+D30*D30+E30*E30)</f>
        <v>1</v>
      </c>
      <c r="I30" s="4">
        <f aca="true" t="shared" si="14" ref="I30:K32">C30/$G30</f>
        <v>1</v>
      </c>
      <c r="J30" s="4">
        <f t="shared" si="14"/>
        <v>0</v>
      </c>
      <c r="K30" s="4">
        <f t="shared" si="14"/>
        <v>0</v>
      </c>
      <c r="M30" t="s">
        <v>5</v>
      </c>
      <c r="N30" s="2">
        <v>1.2047387787675017</v>
      </c>
      <c r="P30">
        <f aca="true" t="shared" si="15" ref="P30:R32">I30*$N30</f>
        <v>1.2047387787675017</v>
      </c>
      <c r="Q30">
        <f t="shared" si="15"/>
        <v>0</v>
      </c>
      <c r="R30">
        <f t="shared" si="15"/>
        <v>0</v>
      </c>
      <c r="T30" t="s">
        <v>10</v>
      </c>
      <c r="U30">
        <f>(P30-P31)^2+(Q30-Q31)^2+(R30-R31)^2</f>
        <v>1</v>
      </c>
      <c r="V30">
        <f>SUM(U30:U32)</f>
        <v>3</v>
      </c>
      <c r="W30">
        <f>1000000*(3-V30)</f>
        <v>0</v>
      </c>
    </row>
    <row r="31" spans="1:21" ht="12.75">
      <c r="A31" s="9"/>
      <c r="B31" t="s">
        <v>2</v>
      </c>
      <c r="C31" s="2">
        <v>1</v>
      </c>
      <c r="D31" s="2">
        <v>0</v>
      </c>
      <c r="E31" s="2">
        <v>1</v>
      </c>
      <c r="F31" s="1" t="s">
        <v>4</v>
      </c>
      <c r="G31" s="2">
        <f>SQRT(C31*C31+D31*D31+E31*E31)</f>
        <v>1.4142135623730951</v>
      </c>
      <c r="I31" s="4">
        <f t="shared" si="14"/>
        <v>0.7071067811865475</v>
      </c>
      <c r="J31" s="4">
        <f t="shared" si="14"/>
        <v>0</v>
      </c>
      <c r="K31" s="4">
        <f t="shared" si="14"/>
        <v>0.7071067811865475</v>
      </c>
      <c r="M31" t="s">
        <v>6</v>
      </c>
      <c r="N31" s="2">
        <v>1.3756176710888186</v>
      </c>
      <c r="P31">
        <f t="shared" si="15"/>
        <v>0.9727085835469492</v>
      </c>
      <c r="Q31">
        <f t="shared" si="15"/>
        <v>0</v>
      </c>
      <c r="R31">
        <f t="shared" si="15"/>
        <v>0.9727085835469492</v>
      </c>
      <c r="T31" t="s">
        <v>44</v>
      </c>
      <c r="U31">
        <f>(P31-P32)^2+(Q31-Q32)^2+(R31-R32)^2</f>
        <v>0.9999999999999997</v>
      </c>
    </row>
    <row r="32" spans="1:21" ht="12.75">
      <c r="A32" s="9"/>
      <c r="B32" t="s">
        <v>3</v>
      </c>
      <c r="C32" s="2">
        <v>1</v>
      </c>
      <c r="D32" s="2">
        <v>1</v>
      </c>
      <c r="E32" s="2">
        <v>1</v>
      </c>
      <c r="F32" s="1" t="s">
        <v>4</v>
      </c>
      <c r="G32" s="2">
        <f>SQRT(C32*C32+D32*D32+E32*E32)</f>
        <v>1.7320508075688772</v>
      </c>
      <c r="I32" s="4">
        <f t="shared" si="14"/>
        <v>0.5773502691896258</v>
      </c>
      <c r="J32" s="4">
        <f t="shared" si="14"/>
        <v>0.5773502691896258</v>
      </c>
      <c r="K32" s="4">
        <f t="shared" si="14"/>
        <v>0.5773502691896258</v>
      </c>
      <c r="M32" t="s">
        <v>7</v>
      </c>
      <c r="N32" s="2">
        <v>0.5155479715009238</v>
      </c>
      <c r="P32">
        <f t="shared" si="15"/>
        <v>0.2976517601262239</v>
      </c>
      <c r="Q32">
        <f t="shared" si="15"/>
        <v>0.2976517601262239</v>
      </c>
      <c r="R32">
        <f t="shared" si="15"/>
        <v>0.2976517601262239</v>
      </c>
      <c r="T32" t="s">
        <v>11</v>
      </c>
      <c r="U32">
        <f>(P32-P30)^2+(Q32-Q30)^2+(R32-R30)^2</f>
        <v>1.0000000000000002</v>
      </c>
    </row>
    <row r="33" ht="12.75">
      <c r="A33" s="9"/>
    </row>
    <row r="34" spans="1:23" ht="12.75">
      <c r="A34" s="9" t="s">
        <v>32</v>
      </c>
      <c r="B34" t="s">
        <v>1</v>
      </c>
      <c r="C34" s="2">
        <v>1</v>
      </c>
      <c r="D34" s="2">
        <v>0</v>
      </c>
      <c r="E34" s="2">
        <v>1</v>
      </c>
      <c r="F34" s="1" t="s">
        <v>4</v>
      </c>
      <c r="G34" s="2">
        <f>SQRT(C34*C34+D34*D34+E34*E34)</f>
        <v>1.4142135623730951</v>
      </c>
      <c r="I34" s="4">
        <f aca="true" t="shared" si="16" ref="I34:K36">C34/$G34</f>
        <v>0.7071067811865475</v>
      </c>
      <c r="J34" s="4">
        <f t="shared" si="16"/>
        <v>0</v>
      </c>
      <c r="K34" s="4">
        <f t="shared" si="16"/>
        <v>0.7071067811865475</v>
      </c>
      <c r="M34" t="s">
        <v>5</v>
      </c>
      <c r="N34" s="2">
        <v>0.5411961001461971</v>
      </c>
      <c r="P34">
        <f aca="true" t="shared" si="17" ref="P34:R36">I34*$N34</f>
        <v>0.38268343236508984</v>
      </c>
      <c r="Q34">
        <f t="shared" si="17"/>
        <v>0</v>
      </c>
      <c r="R34">
        <f t="shared" si="17"/>
        <v>0.38268343236508984</v>
      </c>
      <c r="T34" t="s">
        <v>10</v>
      </c>
      <c r="U34">
        <f>(P34-P35)^2+(Q34-Q35)^2+(R34-R35)^2</f>
        <v>1.0000000000000002</v>
      </c>
      <c r="V34">
        <f>SUM(U34:U36)</f>
        <v>3</v>
      </c>
      <c r="W34">
        <f>1000000*(3-V34)</f>
        <v>0</v>
      </c>
    </row>
    <row r="35" spans="1:21" ht="12.75">
      <c r="A35" s="9"/>
      <c r="B35" t="s">
        <v>2</v>
      </c>
      <c r="C35" s="2">
        <v>-1</v>
      </c>
      <c r="D35" s="2">
        <v>0</v>
      </c>
      <c r="E35" s="2">
        <v>0</v>
      </c>
      <c r="F35" s="1" t="s">
        <v>4</v>
      </c>
      <c r="G35" s="2">
        <f>SQRT(C35*C35+D35*D35+E35*E35)</f>
        <v>1</v>
      </c>
      <c r="I35" s="4">
        <f t="shared" si="16"/>
        <v>-1</v>
      </c>
      <c r="J35" s="4">
        <f t="shared" si="16"/>
        <v>0</v>
      </c>
      <c r="K35" s="4">
        <f t="shared" si="16"/>
        <v>0</v>
      </c>
      <c r="M35" t="s">
        <v>6</v>
      </c>
      <c r="N35" s="2">
        <v>0.541196100146197</v>
      </c>
      <c r="P35">
        <f t="shared" si="17"/>
        <v>-0.541196100146197</v>
      </c>
      <c r="Q35">
        <f t="shared" si="17"/>
        <v>0</v>
      </c>
      <c r="R35">
        <f t="shared" si="17"/>
        <v>0</v>
      </c>
      <c r="T35" t="s">
        <v>44</v>
      </c>
      <c r="U35">
        <f>(P35-P36)^2+(Q35-Q36)^2+(R35-R36)^2</f>
        <v>1</v>
      </c>
    </row>
    <row r="36" spans="1:21" ht="12.75">
      <c r="A36" s="9"/>
      <c r="B36" t="s">
        <v>3</v>
      </c>
      <c r="C36" s="2">
        <v>0</v>
      </c>
      <c r="D36" s="2">
        <v>1</v>
      </c>
      <c r="E36" s="2">
        <v>0</v>
      </c>
      <c r="F36" s="1" t="s">
        <v>4</v>
      </c>
      <c r="G36" s="2">
        <f>SQRT(C36*C36+D36*D36+E36*E36)</f>
        <v>1</v>
      </c>
      <c r="I36" s="4">
        <f t="shared" si="16"/>
        <v>0</v>
      </c>
      <c r="J36" s="4">
        <f t="shared" si="16"/>
        <v>1</v>
      </c>
      <c r="K36" s="4">
        <f t="shared" si="16"/>
        <v>0</v>
      </c>
      <c r="M36" t="s">
        <v>7</v>
      </c>
      <c r="N36" s="2">
        <v>0.8408964152537145</v>
      </c>
      <c r="P36">
        <f t="shared" si="17"/>
        <v>0</v>
      </c>
      <c r="Q36">
        <f t="shared" si="17"/>
        <v>0.8408964152537145</v>
      </c>
      <c r="R36">
        <f t="shared" si="17"/>
        <v>0</v>
      </c>
      <c r="T36" t="s">
        <v>11</v>
      </c>
      <c r="U36">
        <f>(P36-P34)^2+(Q36-Q34)^2+(R36-R34)^2</f>
        <v>1</v>
      </c>
    </row>
    <row r="37" ht="12.75">
      <c r="A37" s="9"/>
    </row>
    <row r="38" spans="1:23" ht="12.75">
      <c r="A38" s="9" t="s">
        <v>34</v>
      </c>
      <c r="B38" t="s">
        <v>1</v>
      </c>
      <c r="C38" s="2">
        <v>1</v>
      </c>
      <c r="D38" s="2">
        <v>-1</v>
      </c>
      <c r="E38" s="2">
        <v>1</v>
      </c>
      <c r="F38" s="1" t="s">
        <v>4</v>
      </c>
      <c r="G38" s="2">
        <f>SQRT(C38*C38+D38*D38+E38*E38)</f>
        <v>1.7320508075688772</v>
      </c>
      <c r="I38" s="4">
        <f aca="true" t="shared" si="18" ref="I38:K40">C38/$G38</f>
        <v>0.5773502691896258</v>
      </c>
      <c r="J38" s="4">
        <f t="shared" si="18"/>
        <v>-0.5773502691896258</v>
      </c>
      <c r="K38" s="4">
        <f t="shared" si="18"/>
        <v>0.5773502691896258</v>
      </c>
      <c r="M38" t="s">
        <v>5</v>
      </c>
      <c r="N38" s="2">
        <v>0.6123724356957945</v>
      </c>
      <c r="P38">
        <f aca="true" t="shared" si="19" ref="P38:R40">I38*$N38</f>
        <v>0.3535533905932738</v>
      </c>
      <c r="Q38">
        <f t="shared" si="19"/>
        <v>-0.3535533905932738</v>
      </c>
      <c r="R38">
        <f t="shared" si="19"/>
        <v>0.3535533905932738</v>
      </c>
      <c r="T38" t="s">
        <v>10</v>
      </c>
      <c r="U38">
        <f>(P38-P39)^2+(Q38-Q39)^2+(R38-R39)^2</f>
        <v>0.9999999999999999</v>
      </c>
      <c r="V38">
        <f>SUM(U38:U40)</f>
        <v>3</v>
      </c>
      <c r="W38">
        <f>1000000*(3-V38)</f>
        <v>0</v>
      </c>
    </row>
    <row r="39" spans="2:21" ht="12.75">
      <c r="B39" t="s">
        <v>2</v>
      </c>
      <c r="C39" s="8">
        <v>1</v>
      </c>
      <c r="D39" s="8">
        <v>-1</v>
      </c>
      <c r="E39" s="8">
        <v>-1</v>
      </c>
      <c r="F39" s="1" t="s">
        <v>4</v>
      </c>
      <c r="G39" s="2">
        <f>SQRT(C39*C39+D39*D39+E39*E39)</f>
        <v>1.7320508075688772</v>
      </c>
      <c r="I39" s="4">
        <f t="shared" si="18"/>
        <v>0.5773502691896258</v>
      </c>
      <c r="J39" s="4">
        <f t="shared" si="18"/>
        <v>-0.5773502691896258</v>
      </c>
      <c r="K39" s="4">
        <f t="shared" si="18"/>
        <v>-0.5773502691896258</v>
      </c>
      <c r="M39" t="s">
        <v>6</v>
      </c>
      <c r="N39" s="2">
        <v>1.0206207261596572</v>
      </c>
      <c r="P39">
        <f t="shared" si="19"/>
        <v>0.5892556509887895</v>
      </c>
      <c r="Q39">
        <f t="shared" si="19"/>
        <v>-0.5892556509887895</v>
      </c>
      <c r="R39">
        <f t="shared" si="19"/>
        <v>-0.5892556509887895</v>
      </c>
      <c r="T39" t="s">
        <v>44</v>
      </c>
      <c r="U39">
        <f>(P39-P40)^2+(Q39-Q40)^2+(R39-R40)^2</f>
        <v>0.9999999999999998</v>
      </c>
    </row>
    <row r="40" spans="2:21" ht="12.75">
      <c r="B40" t="s">
        <v>3</v>
      </c>
      <c r="C40" s="2">
        <v>-1</v>
      </c>
      <c r="D40" s="2">
        <v>-1</v>
      </c>
      <c r="E40" s="2">
        <v>-1</v>
      </c>
      <c r="F40" s="1" t="s">
        <v>4</v>
      </c>
      <c r="G40" s="2">
        <f>SQRT(C40*C40+D40*D40+E40*E40)</f>
        <v>1.7320508075688772</v>
      </c>
      <c r="I40" s="4">
        <f t="shared" si="18"/>
        <v>-0.5773502691896258</v>
      </c>
      <c r="J40" s="4">
        <f t="shared" si="18"/>
        <v>-0.5773502691896258</v>
      </c>
      <c r="K40" s="4">
        <f t="shared" si="18"/>
        <v>-0.5773502691896258</v>
      </c>
      <c r="M40" t="s">
        <v>7</v>
      </c>
      <c r="N40" s="2">
        <v>0.6123724356957945</v>
      </c>
      <c r="P40">
        <f t="shared" si="19"/>
        <v>-0.3535533905932738</v>
      </c>
      <c r="Q40">
        <f t="shared" si="19"/>
        <v>-0.3535533905932738</v>
      </c>
      <c r="R40">
        <f t="shared" si="19"/>
        <v>-0.3535533905932738</v>
      </c>
      <c r="T40" t="s">
        <v>11</v>
      </c>
      <c r="U40">
        <f>(P40-P38)^2+(Q40-Q38)^2+(R40-R38)^2</f>
        <v>1.0000000000000002</v>
      </c>
    </row>
    <row r="41" ht="12.75"/>
    <row r="42" spans="1:23" ht="12.75">
      <c r="A42" s="9" t="s">
        <v>35</v>
      </c>
      <c r="B42" t="s">
        <v>1</v>
      </c>
      <c r="C42" s="2">
        <v>-1</v>
      </c>
      <c r="D42" s="2">
        <v>1</v>
      </c>
      <c r="E42" s="2">
        <v>-1</v>
      </c>
      <c r="F42" s="1" t="s">
        <v>4</v>
      </c>
      <c r="G42" s="2">
        <f>SQRT(C42*C42+D42*D42+E42*E42)</f>
        <v>1.7320508075688772</v>
      </c>
      <c r="I42" s="4">
        <f aca="true" t="shared" si="20" ref="I42:K44">C42/$G42</f>
        <v>-0.5773502691896258</v>
      </c>
      <c r="J42" s="4">
        <f t="shared" si="20"/>
        <v>0.5773502691896258</v>
      </c>
      <c r="K42" s="4">
        <f t="shared" si="20"/>
        <v>-0.5773502691896258</v>
      </c>
      <c r="M42" t="s">
        <v>5</v>
      </c>
      <c r="N42" s="2">
        <v>0.6123724356957945</v>
      </c>
      <c r="P42">
        <f aca="true" t="shared" si="21" ref="P42:R44">I42*$N42</f>
        <v>-0.3535533905932738</v>
      </c>
      <c r="Q42">
        <f t="shared" si="21"/>
        <v>0.3535533905932738</v>
      </c>
      <c r="R42">
        <f t="shared" si="21"/>
        <v>-0.3535533905932738</v>
      </c>
      <c r="T42" t="s">
        <v>10</v>
      </c>
      <c r="U42">
        <f>(P42-P43)^2+(Q42-Q43)^2+(R42-R43)^2</f>
        <v>0.9999999999999998</v>
      </c>
      <c r="V42">
        <f>SUM(U42:U44)</f>
        <v>3</v>
      </c>
      <c r="W42">
        <f>1000000*(3-V42)</f>
        <v>0</v>
      </c>
    </row>
    <row r="43" spans="2:21" ht="12.75">
      <c r="B43" t="s">
        <v>2</v>
      </c>
      <c r="C43" s="2">
        <v>1</v>
      </c>
      <c r="D43" s="2">
        <v>-1</v>
      </c>
      <c r="E43" s="2">
        <v>-1</v>
      </c>
      <c r="F43" s="1" t="s">
        <v>4</v>
      </c>
      <c r="G43" s="2">
        <f>SQRT(C43*C43+D43*D43+E43*E43)</f>
        <v>1.7320508075688772</v>
      </c>
      <c r="I43" s="4">
        <f t="shared" si="20"/>
        <v>0.5773502691896258</v>
      </c>
      <c r="J43" s="4">
        <f t="shared" si="20"/>
        <v>-0.5773502691896258</v>
      </c>
      <c r="K43" s="4">
        <f t="shared" si="20"/>
        <v>-0.5773502691896258</v>
      </c>
      <c r="M43" t="s">
        <v>6</v>
      </c>
      <c r="N43" s="2">
        <v>0.6123724356957944</v>
      </c>
      <c r="P43">
        <f t="shared" si="21"/>
        <v>0.35355339059327373</v>
      </c>
      <c r="Q43">
        <f t="shared" si="21"/>
        <v>-0.35355339059327373</v>
      </c>
      <c r="R43">
        <f t="shared" si="21"/>
        <v>-0.35355339059327373</v>
      </c>
      <c r="T43" t="s">
        <v>44</v>
      </c>
      <c r="U43">
        <f>(P43-P44)^2+(Q43-Q44)^2+(R43-R44)^2</f>
        <v>0.9999999999999998</v>
      </c>
    </row>
    <row r="44" spans="2:21" ht="12.75">
      <c r="B44" t="s">
        <v>3</v>
      </c>
      <c r="C44" s="2">
        <v>1</v>
      </c>
      <c r="D44" s="2">
        <v>1</v>
      </c>
      <c r="E44" s="2">
        <v>1</v>
      </c>
      <c r="F44" s="1" t="s">
        <v>4</v>
      </c>
      <c r="G44" s="2">
        <f>SQRT(C44*C44+D44*D44+E44*E44)</f>
        <v>1.7320508075688772</v>
      </c>
      <c r="I44" s="4">
        <f t="shared" si="20"/>
        <v>0.5773502691896258</v>
      </c>
      <c r="J44" s="4">
        <f t="shared" si="20"/>
        <v>0.5773502691896258</v>
      </c>
      <c r="K44" s="4">
        <f t="shared" si="20"/>
        <v>0.5773502691896258</v>
      </c>
      <c r="M44" t="s">
        <v>7</v>
      </c>
      <c r="N44" s="2">
        <v>0.6123724356957945</v>
      </c>
      <c r="P44">
        <f t="shared" si="21"/>
        <v>0.3535533905932738</v>
      </c>
      <c r="Q44">
        <f t="shared" si="21"/>
        <v>0.3535533905932738</v>
      </c>
      <c r="R44">
        <f t="shared" si="21"/>
        <v>0.3535533905932738</v>
      </c>
      <c r="T44" t="s">
        <v>11</v>
      </c>
      <c r="U44">
        <f>(P44-P42)^2+(Q44-Q42)^2+(R44-R42)^2</f>
        <v>1.0000000000000002</v>
      </c>
    </row>
    <row r="45" ht="12.75"/>
    <row r="46" spans="1:23" ht="12.75">
      <c r="A46" s="9" t="s">
        <v>36</v>
      </c>
      <c r="B46" t="s">
        <v>1</v>
      </c>
      <c r="C46" s="2">
        <v>1</v>
      </c>
      <c r="D46" s="2">
        <v>-1</v>
      </c>
      <c r="E46" s="2">
        <v>1</v>
      </c>
      <c r="F46" s="1" t="s">
        <v>4</v>
      </c>
      <c r="G46" s="2">
        <f>SQRT(C46*C46+D46*D46+E46*E46)</f>
        <v>1.7320508075688772</v>
      </c>
      <c r="I46" s="4">
        <f aca="true" t="shared" si="22" ref="I46:K48">C46/$G46</f>
        <v>0.5773502691896258</v>
      </c>
      <c r="J46" s="4">
        <f t="shared" si="22"/>
        <v>-0.5773502691896258</v>
      </c>
      <c r="K46" s="4">
        <f t="shared" si="22"/>
        <v>0.5773502691896258</v>
      </c>
      <c r="M46" t="s">
        <v>5</v>
      </c>
      <c r="N46" s="2">
        <v>0.8660254037844386</v>
      </c>
      <c r="P46">
        <f aca="true" t="shared" si="23" ref="P46:R48">I46*$N46</f>
        <v>0.5</v>
      </c>
      <c r="Q46">
        <f t="shared" si="23"/>
        <v>-0.5</v>
      </c>
      <c r="R46">
        <f t="shared" si="23"/>
        <v>0.5</v>
      </c>
      <c r="T46" t="s">
        <v>10</v>
      </c>
      <c r="U46">
        <f>(P46-P47)^2+(Q46-Q47)^2+(R46-R47)^2</f>
        <v>0.9999999999999999</v>
      </c>
      <c r="V46">
        <f>SUM(U46:U48)</f>
        <v>3</v>
      </c>
      <c r="W46">
        <f>1000000*(3-V46)</f>
        <v>0</v>
      </c>
    </row>
    <row r="47" spans="2:21" ht="12.75">
      <c r="B47" t="s">
        <v>2</v>
      </c>
      <c r="C47" s="2">
        <v>1</v>
      </c>
      <c r="D47" s="2">
        <v>0</v>
      </c>
      <c r="E47" s="2">
        <v>0</v>
      </c>
      <c r="F47" s="1" t="s">
        <v>4</v>
      </c>
      <c r="G47" s="2">
        <f>SQRT(C47*C47+D47*D47+E47*E47)</f>
        <v>1</v>
      </c>
      <c r="I47" s="4">
        <f t="shared" si="22"/>
        <v>1</v>
      </c>
      <c r="J47" s="4">
        <f t="shared" si="22"/>
        <v>0</v>
      </c>
      <c r="K47" s="4">
        <f t="shared" si="22"/>
        <v>0</v>
      </c>
      <c r="M47" t="s">
        <v>6</v>
      </c>
      <c r="N47" s="2">
        <v>1.2071067811865475</v>
      </c>
      <c r="P47">
        <f t="shared" si="23"/>
        <v>1.2071067811865475</v>
      </c>
      <c r="Q47">
        <f t="shared" si="23"/>
        <v>0</v>
      </c>
      <c r="R47">
        <f t="shared" si="23"/>
        <v>0</v>
      </c>
      <c r="T47" t="s">
        <v>44</v>
      </c>
      <c r="U47">
        <f>(P47-P48)^2+(Q47-Q48)^2+(R47-R48)^2</f>
        <v>0.9999999999999999</v>
      </c>
    </row>
    <row r="48" spans="2:21" ht="12.75">
      <c r="B48" t="s">
        <v>3</v>
      </c>
      <c r="C48" s="2">
        <v>1</v>
      </c>
      <c r="D48" s="2">
        <v>-1</v>
      </c>
      <c r="E48" s="2">
        <v>-1</v>
      </c>
      <c r="F48" s="1" t="s">
        <v>4</v>
      </c>
      <c r="G48" s="2">
        <f>SQRT(C48*C48+D48*D48+E48*E48)</f>
        <v>1.7320508075688772</v>
      </c>
      <c r="I48" s="4">
        <f t="shared" si="22"/>
        <v>0.5773502691896258</v>
      </c>
      <c r="J48" s="4">
        <f t="shared" si="22"/>
        <v>-0.5773502691896258</v>
      </c>
      <c r="K48" s="4">
        <f t="shared" si="22"/>
        <v>-0.5773502691896258</v>
      </c>
      <c r="M48" t="s">
        <v>7</v>
      </c>
      <c r="N48" s="2">
        <v>0.8660254037844386</v>
      </c>
      <c r="P48">
        <f t="shared" si="23"/>
        <v>0.5</v>
      </c>
      <c r="Q48">
        <f t="shared" si="23"/>
        <v>-0.5</v>
      </c>
      <c r="R48">
        <f t="shared" si="23"/>
        <v>-0.5</v>
      </c>
      <c r="T48" t="s">
        <v>11</v>
      </c>
      <c r="U48">
        <f>(P48-P46)^2+(Q48-Q46)^2+(R48-R46)^2</f>
        <v>1</v>
      </c>
    </row>
    <row r="49" ht="12.75"/>
    <row r="50" spans="1:23" ht="12.75">
      <c r="A50" s="9" t="s">
        <v>37</v>
      </c>
      <c r="B50" t="s">
        <v>1</v>
      </c>
      <c r="C50" s="2">
        <v>1</v>
      </c>
      <c r="D50" s="2">
        <v>-1</v>
      </c>
      <c r="E50" s="2">
        <v>1</v>
      </c>
      <c r="F50" s="1" t="s">
        <v>4</v>
      </c>
      <c r="G50" s="2">
        <f>SQRT(C50*C50+D50*D50+E50*E50)</f>
        <v>1.7320508075688772</v>
      </c>
      <c r="I50" s="4">
        <f aca="true" t="shared" si="24" ref="I50:K52">C50/$G50</f>
        <v>0.5773502691896258</v>
      </c>
      <c r="J50" s="4">
        <f t="shared" si="24"/>
        <v>-0.5773502691896258</v>
      </c>
      <c r="K50" s="4">
        <f t="shared" si="24"/>
        <v>0.5773502691896258</v>
      </c>
      <c r="M50" t="s">
        <v>5</v>
      </c>
      <c r="N50" s="2">
        <v>0.8660254037844386</v>
      </c>
      <c r="P50">
        <f aca="true" t="shared" si="25" ref="P50:R52">I50*$N50</f>
        <v>0.5</v>
      </c>
      <c r="Q50">
        <f t="shared" si="25"/>
        <v>-0.5</v>
      </c>
      <c r="R50">
        <f t="shared" si="25"/>
        <v>0.5</v>
      </c>
      <c r="T50" t="s">
        <v>10</v>
      </c>
      <c r="U50">
        <f>(P50-P51)^2+(Q50-Q51)^2+(R50-R51)^2</f>
        <v>0.9999999999999999</v>
      </c>
      <c r="V50">
        <f>SUM(U50:U52)</f>
        <v>3</v>
      </c>
      <c r="W50">
        <f>1000000*(3-V50)</f>
        <v>0</v>
      </c>
    </row>
    <row r="51" spans="2:21" ht="12.75">
      <c r="B51" t="s">
        <v>2</v>
      </c>
      <c r="C51" s="2">
        <v>-1</v>
      </c>
      <c r="D51" s="2">
        <v>0</v>
      </c>
      <c r="E51" s="2">
        <v>0</v>
      </c>
      <c r="F51" s="1" t="s">
        <v>4</v>
      </c>
      <c r="G51" s="2">
        <f>SQRT(C51*C51+D51*D51+E51*E51)</f>
        <v>1</v>
      </c>
      <c r="I51" s="4">
        <f t="shared" si="24"/>
        <v>-1</v>
      </c>
      <c r="J51" s="4">
        <f t="shared" si="24"/>
        <v>0</v>
      </c>
      <c r="K51" s="4">
        <f t="shared" si="24"/>
        <v>0</v>
      </c>
      <c r="M51" t="s">
        <v>6</v>
      </c>
      <c r="N51" s="2">
        <v>0.2071067811865475</v>
      </c>
      <c r="P51">
        <f t="shared" si="25"/>
        <v>-0.2071067811865475</v>
      </c>
      <c r="Q51">
        <f t="shared" si="25"/>
        <v>0</v>
      </c>
      <c r="R51">
        <f t="shared" si="25"/>
        <v>0</v>
      </c>
      <c r="T51" t="s">
        <v>44</v>
      </c>
      <c r="U51">
        <f>(P51-P52)^2+(Q51-Q52)^2+(R51-R52)^2</f>
        <v>0.9999999999999999</v>
      </c>
    </row>
    <row r="52" spans="2:21" ht="12.75">
      <c r="B52" t="s">
        <v>3</v>
      </c>
      <c r="C52" s="2">
        <v>1</v>
      </c>
      <c r="D52" s="2">
        <v>-1</v>
      </c>
      <c r="E52" s="2">
        <v>-1</v>
      </c>
      <c r="F52" s="1" t="s">
        <v>4</v>
      </c>
      <c r="G52" s="2">
        <f>SQRT(C52*C52+D52*D52+E52*E52)</f>
        <v>1.7320508075688772</v>
      </c>
      <c r="I52" s="4">
        <f t="shared" si="24"/>
        <v>0.5773502691896258</v>
      </c>
      <c r="J52" s="4">
        <f t="shared" si="24"/>
        <v>-0.5773502691896258</v>
      </c>
      <c r="K52" s="4">
        <f t="shared" si="24"/>
        <v>-0.5773502691896258</v>
      </c>
      <c r="M52" t="s">
        <v>7</v>
      </c>
      <c r="N52" s="2">
        <v>0.8660254037844386</v>
      </c>
      <c r="P52">
        <f t="shared" si="25"/>
        <v>0.5</v>
      </c>
      <c r="Q52">
        <f t="shared" si="25"/>
        <v>-0.5</v>
      </c>
      <c r="R52">
        <f t="shared" si="25"/>
        <v>-0.5</v>
      </c>
      <c r="T52" t="s">
        <v>11</v>
      </c>
      <c r="U52">
        <f>(P52-P50)^2+(Q52-Q50)^2+(R52-R50)^2</f>
        <v>1</v>
      </c>
    </row>
    <row r="53" ht="12.75"/>
    <row r="54" spans="1:23" ht="12.75">
      <c r="A54" s="9" t="s">
        <v>38</v>
      </c>
      <c r="B54" t="s">
        <v>1</v>
      </c>
      <c r="C54" s="2">
        <v>1</v>
      </c>
      <c r="D54" s="2">
        <v>-1</v>
      </c>
      <c r="E54" s="2">
        <v>1</v>
      </c>
      <c r="F54" s="1" t="s">
        <v>4</v>
      </c>
      <c r="G54" s="2">
        <f>SQRT(C54*C54+D54*D54+E54*E54)</f>
        <v>1.7320508075688772</v>
      </c>
      <c r="I54" s="4">
        <f aca="true" t="shared" si="26" ref="I54:K56">C54/$G54</f>
        <v>0.5773502691896258</v>
      </c>
      <c r="J54" s="4">
        <f t="shared" si="26"/>
        <v>-0.5773502691896258</v>
      </c>
      <c r="K54" s="4">
        <f t="shared" si="26"/>
        <v>0.5773502691896258</v>
      </c>
      <c r="M54" t="s">
        <v>5</v>
      </c>
      <c r="N54" s="2">
        <v>0.23724893390404003</v>
      </c>
      <c r="P54">
        <f aca="true" t="shared" si="27" ref="P54:R56">I54*$N54</f>
        <v>0.13697573585444925</v>
      </c>
      <c r="Q54">
        <f t="shared" si="27"/>
        <v>-0.13697573585444925</v>
      </c>
      <c r="R54">
        <f t="shared" si="27"/>
        <v>0.13697573585444925</v>
      </c>
      <c r="T54" t="s">
        <v>10</v>
      </c>
      <c r="U54">
        <f>(P54-P55)^2+(Q54-Q55)^2+(R54-R55)^2</f>
        <v>0.9999999999999999</v>
      </c>
      <c r="V54">
        <f>SUM(U54:U56)</f>
        <v>3</v>
      </c>
      <c r="W54">
        <f>1000000*(3-V54)</f>
        <v>0</v>
      </c>
    </row>
    <row r="55" spans="2:21" ht="12.75">
      <c r="B55" t="s">
        <v>2</v>
      </c>
      <c r="C55" s="2">
        <v>1</v>
      </c>
      <c r="D55" s="2">
        <v>0</v>
      </c>
      <c r="E55" s="2">
        <v>0</v>
      </c>
      <c r="F55" s="1" t="s">
        <v>4</v>
      </c>
      <c r="G55" s="2">
        <f>SQRT(C55*C55+D55*D55+E55*E55)</f>
        <v>1</v>
      </c>
      <c r="I55" s="4">
        <f t="shared" si="26"/>
        <v>1</v>
      </c>
      <c r="J55" s="4">
        <f t="shared" si="26"/>
        <v>0</v>
      </c>
      <c r="K55" s="4">
        <f t="shared" si="26"/>
        <v>0</v>
      </c>
      <c r="M55" t="s">
        <v>6</v>
      </c>
      <c r="N55" s="2">
        <v>1.118033988749895</v>
      </c>
      <c r="P55">
        <f t="shared" si="27"/>
        <v>1.118033988749895</v>
      </c>
      <c r="Q55">
        <f t="shared" si="27"/>
        <v>0</v>
      </c>
      <c r="R55">
        <f t="shared" si="27"/>
        <v>0</v>
      </c>
      <c r="T55" t="s">
        <v>44</v>
      </c>
      <c r="U55">
        <f>(P55-P56)^2+(Q55-Q56)^2+(R55-R56)^2</f>
        <v>1</v>
      </c>
    </row>
    <row r="56" spans="2:21" ht="12.75">
      <c r="B56" t="s">
        <v>3</v>
      </c>
      <c r="C56" s="2">
        <v>1</v>
      </c>
      <c r="D56" s="2">
        <v>-1</v>
      </c>
      <c r="E56" s="2">
        <v>-1</v>
      </c>
      <c r="F56" s="1" t="s">
        <v>4</v>
      </c>
      <c r="G56" s="2">
        <f>SQRT(C56*C56+D56*D56+E56*E56)</f>
        <v>1.7320508075688772</v>
      </c>
      <c r="I56" s="4">
        <f t="shared" si="26"/>
        <v>0.5773502691896258</v>
      </c>
      <c r="J56" s="4">
        <f t="shared" si="26"/>
        <v>-0.5773502691896258</v>
      </c>
      <c r="K56" s="4">
        <f t="shared" si="26"/>
        <v>-0.5773502691896258</v>
      </c>
      <c r="M56" t="s">
        <v>7</v>
      </c>
      <c r="N56" s="2">
        <v>1.0537455148317656</v>
      </c>
      <c r="P56">
        <f t="shared" si="27"/>
        <v>0.6083802566454808</v>
      </c>
      <c r="Q56">
        <f t="shared" si="27"/>
        <v>-0.6083802566454808</v>
      </c>
      <c r="R56">
        <f t="shared" si="27"/>
        <v>-0.6083802566454808</v>
      </c>
      <c r="T56" t="s">
        <v>11</v>
      </c>
      <c r="U56">
        <f>(P56-P54)^2+(Q56-Q54)^2+(R56-R54)^2</f>
        <v>1</v>
      </c>
    </row>
    <row r="57" ht="12.75"/>
    <row r="58" spans="1:23" ht="12.75">
      <c r="A58" s="9" t="s">
        <v>39</v>
      </c>
      <c r="B58" t="s">
        <v>1</v>
      </c>
      <c r="C58" s="2">
        <v>1</v>
      </c>
      <c r="D58" s="2">
        <v>-1</v>
      </c>
      <c r="E58" s="2">
        <v>1</v>
      </c>
      <c r="F58" s="1" t="s">
        <v>4</v>
      </c>
      <c r="G58" s="2">
        <f>SQRT(C58*C58+D58*D58+E58*E58)</f>
        <v>1.7320508075688772</v>
      </c>
      <c r="I58" s="4">
        <f aca="true" t="shared" si="28" ref="I58:K60">C58/$G58</f>
        <v>0.5773502691896258</v>
      </c>
      <c r="J58" s="4">
        <f t="shared" si="28"/>
        <v>-0.5773502691896258</v>
      </c>
      <c r="K58" s="4">
        <f t="shared" si="28"/>
        <v>0.5773502691896258</v>
      </c>
      <c r="M58" t="s">
        <v>5</v>
      </c>
      <c r="N58" s="2">
        <v>1.2247448713915887</v>
      </c>
      <c r="P58">
        <f aca="true" t="shared" si="29" ref="P58:R60">I58*$N58</f>
        <v>0.7071067811865475</v>
      </c>
      <c r="Q58">
        <f t="shared" si="29"/>
        <v>-0.7071067811865475</v>
      </c>
      <c r="R58">
        <f t="shared" si="29"/>
        <v>0.7071067811865475</v>
      </c>
      <c r="T58" t="s">
        <v>10</v>
      </c>
      <c r="U58">
        <f>(P58-P59)^2+(Q58-Q59)^2+(R58-R59)^2</f>
        <v>0.9999999999999998</v>
      </c>
      <c r="V58">
        <f>SUM(U58:U60)</f>
        <v>3</v>
      </c>
      <c r="W58">
        <f>1000000*(3-V58)</f>
        <v>0</v>
      </c>
    </row>
    <row r="59" spans="2:21" ht="12.75">
      <c r="B59" t="s">
        <v>2</v>
      </c>
      <c r="C59" s="2">
        <v>1</v>
      </c>
      <c r="D59" s="2">
        <v>0</v>
      </c>
      <c r="E59" s="2">
        <v>0</v>
      </c>
      <c r="F59" s="1" t="s">
        <v>4</v>
      </c>
      <c r="G59" s="2">
        <f>SQRT(C59*C59+D59*D59+E59*E59)</f>
        <v>1</v>
      </c>
      <c r="I59" s="4">
        <f t="shared" si="28"/>
        <v>1</v>
      </c>
      <c r="J59" s="4">
        <f t="shared" si="28"/>
        <v>0</v>
      </c>
      <c r="K59" s="4">
        <f t="shared" si="28"/>
        <v>0</v>
      </c>
      <c r="M59" t="s">
        <v>6</v>
      </c>
      <c r="N59" s="2">
        <v>0.7071067811865476</v>
      </c>
      <c r="P59">
        <f t="shared" si="29"/>
        <v>0.7071067811865476</v>
      </c>
      <c r="Q59">
        <f t="shared" si="29"/>
        <v>0</v>
      </c>
      <c r="R59">
        <f t="shared" si="29"/>
        <v>0</v>
      </c>
      <c r="T59" t="s">
        <v>44</v>
      </c>
      <c r="U59">
        <f>(P59-P60)^2+(Q59-Q60)^2+(R59-R60)^2</f>
        <v>1.0000000000000002</v>
      </c>
    </row>
    <row r="60" spans="2:21" ht="12.75">
      <c r="B60" t="s">
        <v>3</v>
      </c>
      <c r="C60" s="2">
        <v>0</v>
      </c>
      <c r="D60" s="2">
        <v>-1</v>
      </c>
      <c r="E60" s="2">
        <v>0</v>
      </c>
      <c r="F60" s="1" t="s">
        <v>4</v>
      </c>
      <c r="G60" s="2">
        <f>SQRT(C60*C60+D60*D60+E60*E60)</f>
        <v>1</v>
      </c>
      <c r="I60" s="4">
        <f t="shared" si="28"/>
        <v>0</v>
      </c>
      <c r="J60" s="4">
        <f t="shared" si="28"/>
        <v>-1</v>
      </c>
      <c r="K60" s="4">
        <f t="shared" si="28"/>
        <v>0</v>
      </c>
      <c r="M60" t="s">
        <v>7</v>
      </c>
      <c r="N60" s="2">
        <v>0.7071067811865476</v>
      </c>
      <c r="P60">
        <f t="shared" si="29"/>
        <v>0</v>
      </c>
      <c r="Q60">
        <f t="shared" si="29"/>
        <v>-0.7071067811865476</v>
      </c>
      <c r="R60">
        <f t="shared" si="29"/>
        <v>0</v>
      </c>
      <c r="T60" t="s">
        <v>11</v>
      </c>
      <c r="U60">
        <f>(P60-P58)^2+(Q60-Q58)^2+(R60-R58)^2</f>
        <v>0.9999999999999998</v>
      </c>
    </row>
    <row r="61" ht="12.75"/>
    <row r="62" spans="1:23" ht="12.75">
      <c r="A62" s="9" t="s">
        <v>40</v>
      </c>
      <c r="B62" t="s">
        <v>1</v>
      </c>
      <c r="C62" s="2">
        <v>-1</v>
      </c>
      <c r="D62" s="2">
        <v>1</v>
      </c>
      <c r="E62" s="2">
        <v>-1</v>
      </c>
      <c r="F62" s="1" t="s">
        <v>4</v>
      </c>
      <c r="G62" s="2">
        <f>SQRT(C62*C62+D62*D62+E62*E62)</f>
        <v>1.7320508075688772</v>
      </c>
      <c r="I62" s="4">
        <f aca="true" t="shared" si="30" ref="I62:K64">C62/$G62</f>
        <v>-0.5773502691896258</v>
      </c>
      <c r="J62" s="4">
        <f t="shared" si="30"/>
        <v>0.5773502691896258</v>
      </c>
      <c r="K62" s="4">
        <f t="shared" si="30"/>
        <v>-0.5773502691896258</v>
      </c>
      <c r="M62" t="s">
        <v>5</v>
      </c>
      <c r="N62" s="2">
        <v>0.40824829046386296</v>
      </c>
      <c r="P62">
        <f aca="true" t="shared" si="31" ref="P62:R64">I62*$N62</f>
        <v>-0.23570226039551584</v>
      </c>
      <c r="Q62">
        <f t="shared" si="31"/>
        <v>0.23570226039551584</v>
      </c>
      <c r="R62">
        <f t="shared" si="31"/>
        <v>-0.23570226039551584</v>
      </c>
      <c r="T62" t="s">
        <v>10</v>
      </c>
      <c r="U62">
        <f>(P62-P63)^2+(Q62-Q63)^2+(R62-R63)^2</f>
        <v>1</v>
      </c>
      <c r="V62">
        <f>SUM(U62:U64)</f>
        <v>3</v>
      </c>
      <c r="W62">
        <f>1000000*(3-V62)</f>
        <v>0</v>
      </c>
    </row>
    <row r="63" spans="2:21" ht="12.75">
      <c r="B63" t="s">
        <v>2</v>
      </c>
      <c r="C63" s="2">
        <v>1</v>
      </c>
      <c r="D63" s="2">
        <v>0</v>
      </c>
      <c r="E63" s="2">
        <v>0</v>
      </c>
      <c r="F63" s="1" t="s">
        <v>4</v>
      </c>
      <c r="G63" s="2">
        <f>SQRT(C63*C63+D63*D63+E63*E63)</f>
        <v>1</v>
      </c>
      <c r="I63" s="4">
        <f t="shared" si="30"/>
        <v>1</v>
      </c>
      <c r="J63" s="4">
        <f t="shared" si="30"/>
        <v>0</v>
      </c>
      <c r="K63" s="4">
        <f t="shared" si="30"/>
        <v>0</v>
      </c>
      <c r="M63" t="s">
        <v>6</v>
      </c>
      <c r="N63" s="2">
        <v>0.7071067811865476</v>
      </c>
      <c r="P63">
        <f t="shared" si="31"/>
        <v>0.7071067811865476</v>
      </c>
      <c r="Q63">
        <f t="shared" si="31"/>
        <v>0</v>
      </c>
      <c r="R63">
        <f t="shared" si="31"/>
        <v>0</v>
      </c>
      <c r="T63" t="s">
        <v>44</v>
      </c>
      <c r="U63">
        <f>(P63-P64)^2+(Q63-Q64)^2+(R63-R64)^2</f>
        <v>1.0000000000000002</v>
      </c>
    </row>
    <row r="64" spans="2:21" ht="12.75">
      <c r="B64" t="s">
        <v>3</v>
      </c>
      <c r="C64" s="2">
        <v>0</v>
      </c>
      <c r="D64" s="2">
        <v>-1</v>
      </c>
      <c r="E64" s="2">
        <v>0</v>
      </c>
      <c r="F64" s="1" t="s">
        <v>4</v>
      </c>
      <c r="G64" s="2">
        <f>SQRT(C64*C64+D64*D64+E64*E64)</f>
        <v>1</v>
      </c>
      <c r="I64" s="4">
        <f t="shared" si="30"/>
        <v>0</v>
      </c>
      <c r="J64" s="4">
        <f t="shared" si="30"/>
        <v>-1</v>
      </c>
      <c r="K64" s="4">
        <f t="shared" si="30"/>
        <v>0</v>
      </c>
      <c r="M64" t="s">
        <v>7</v>
      </c>
      <c r="N64" s="2">
        <v>0.7071067811865476</v>
      </c>
      <c r="P64">
        <f t="shared" si="31"/>
        <v>0</v>
      </c>
      <c r="Q64">
        <f t="shared" si="31"/>
        <v>-0.7071067811865476</v>
      </c>
      <c r="R64">
        <f t="shared" si="31"/>
        <v>0</v>
      </c>
      <c r="T64" t="s">
        <v>11</v>
      </c>
      <c r="U64">
        <f>(P64-P62)^2+(Q64-Q62)^2+(R64-R62)^2</f>
        <v>1</v>
      </c>
    </row>
    <row r="65" ht="12.75"/>
    <row r="66" spans="1:23" ht="12.75">
      <c r="A66" s="9" t="s">
        <v>41</v>
      </c>
      <c r="B66" t="s">
        <v>1</v>
      </c>
      <c r="C66" s="2">
        <v>1</v>
      </c>
      <c r="D66" s="2">
        <v>0</v>
      </c>
      <c r="E66" s="2">
        <v>0</v>
      </c>
      <c r="F66" s="1" t="s">
        <v>4</v>
      </c>
      <c r="G66" s="2">
        <f>SQRT(C66*C66+D66*D66+E66*E66)</f>
        <v>1</v>
      </c>
      <c r="I66" s="4">
        <f aca="true" t="shared" si="32" ref="I66:K68">C66/$G66</f>
        <v>1</v>
      </c>
      <c r="J66" s="4">
        <f t="shared" si="32"/>
        <v>0</v>
      </c>
      <c r="K66" s="4">
        <f t="shared" si="32"/>
        <v>0</v>
      </c>
      <c r="M66" t="s">
        <v>5</v>
      </c>
      <c r="N66" s="2">
        <v>0.7071067811865472</v>
      </c>
      <c r="P66">
        <f aca="true" t="shared" si="33" ref="P66:R68">I66*$N66</f>
        <v>0.7071067811865472</v>
      </c>
      <c r="Q66">
        <f t="shared" si="33"/>
        <v>0</v>
      </c>
      <c r="R66">
        <f t="shared" si="33"/>
        <v>0</v>
      </c>
      <c r="T66" t="s">
        <v>10</v>
      </c>
      <c r="U66">
        <f>(P66-P67)^2+(Q66-Q67)^2+(R66-R67)^2</f>
        <v>0.9999999999999992</v>
      </c>
      <c r="V66">
        <f>SUM(U66:U68)</f>
        <v>2.999999999999998</v>
      </c>
      <c r="W66">
        <f>1000000*(3-V66)</f>
        <v>2.220446049250313E-09</v>
      </c>
    </row>
    <row r="67" spans="2:21" ht="12.75">
      <c r="B67" t="s">
        <v>2</v>
      </c>
      <c r="C67" s="2">
        <v>0</v>
      </c>
      <c r="D67" s="2">
        <v>1</v>
      </c>
      <c r="E67" s="2">
        <v>0</v>
      </c>
      <c r="F67" s="1" t="s">
        <v>4</v>
      </c>
      <c r="G67" s="2">
        <f>SQRT(C67*C67+D67*D67+E67*E67)</f>
        <v>1</v>
      </c>
      <c r="I67" s="4">
        <f t="shared" si="32"/>
        <v>0</v>
      </c>
      <c r="J67" s="4">
        <f t="shared" si="32"/>
        <v>1</v>
      </c>
      <c r="K67" s="4">
        <f t="shared" si="32"/>
        <v>0</v>
      </c>
      <c r="M67" t="s">
        <v>6</v>
      </c>
      <c r="N67" s="2">
        <v>0.7071067811865472</v>
      </c>
      <c r="P67">
        <f t="shared" si="33"/>
        <v>0</v>
      </c>
      <c r="Q67">
        <f t="shared" si="33"/>
        <v>0.7071067811865472</v>
      </c>
      <c r="R67">
        <f t="shared" si="33"/>
        <v>0</v>
      </c>
      <c r="T67" t="s">
        <v>44</v>
      </c>
      <c r="U67">
        <f>(P67-P68)^2+(Q67-Q68)^2+(R67-R68)^2</f>
        <v>0.9999999999999992</v>
      </c>
    </row>
    <row r="68" spans="2:21" ht="12.75">
      <c r="B68" t="s">
        <v>3</v>
      </c>
      <c r="C68" s="2">
        <v>0</v>
      </c>
      <c r="D68" s="2">
        <v>0</v>
      </c>
      <c r="E68" s="2">
        <v>1</v>
      </c>
      <c r="F68" s="1" t="s">
        <v>4</v>
      </c>
      <c r="G68" s="2">
        <f>SQRT(C68*C68+D68*D68+E68*E68)</f>
        <v>1</v>
      </c>
      <c r="I68" s="4">
        <f t="shared" si="32"/>
        <v>0</v>
      </c>
      <c r="J68" s="4">
        <f t="shared" si="32"/>
        <v>0</v>
      </c>
      <c r="K68" s="4">
        <f t="shared" si="32"/>
        <v>1</v>
      </c>
      <c r="M68" t="s">
        <v>7</v>
      </c>
      <c r="N68" s="2">
        <v>0.7071067811865472</v>
      </c>
      <c r="P68">
        <f t="shared" si="33"/>
        <v>0</v>
      </c>
      <c r="Q68">
        <f t="shared" si="33"/>
        <v>0</v>
      </c>
      <c r="R68">
        <f t="shared" si="33"/>
        <v>0.7071067811865472</v>
      </c>
      <c r="T68" t="s">
        <v>11</v>
      </c>
      <c r="U68">
        <f>(P68-P66)^2+(Q68-Q66)^2+(R68-R66)^2</f>
        <v>0.9999999999999992</v>
      </c>
    </row>
    <row r="69" ht="12.75"/>
    <row r="70" spans="1:23" ht="12.75">
      <c r="A70" s="9" t="s">
        <v>42</v>
      </c>
      <c r="B70" t="s">
        <v>1</v>
      </c>
      <c r="C70" s="2">
        <f>tau</f>
        <v>1.618033988749895</v>
      </c>
      <c r="D70" s="2">
        <f>tau2</f>
        <v>2.618033988749895</v>
      </c>
      <c r="E70" s="2">
        <v>1</v>
      </c>
      <c r="F70" s="1" t="s">
        <v>4</v>
      </c>
      <c r="G70" s="2">
        <f>SQRT(C70*C70+D70*D70+E70*E70)</f>
        <v>3.23606797749979</v>
      </c>
      <c r="I70" s="4">
        <f aca="true" t="shared" si="34" ref="I70:K72">C70/$G70</f>
        <v>0.5</v>
      </c>
      <c r="J70" s="4">
        <f t="shared" si="34"/>
        <v>0.8090169943749475</v>
      </c>
      <c r="K70" s="4">
        <f t="shared" si="34"/>
        <v>0.3090169943749474</v>
      </c>
      <c r="M70" t="s">
        <v>5</v>
      </c>
      <c r="N70" s="8">
        <v>0.6741814802919422</v>
      </c>
      <c r="P70">
        <f aca="true" t="shared" si="35" ref="P70:R72">I70*$N70</f>
        <v>0.3370907401459711</v>
      </c>
      <c r="Q70">
        <f t="shared" si="35"/>
        <v>0.54542427484904</v>
      </c>
      <c r="R70">
        <f t="shared" si="35"/>
        <v>0.2083335347030688</v>
      </c>
      <c r="T70" t="s">
        <v>10</v>
      </c>
      <c r="U70">
        <f>(P70-P71)^2+(Q70-Q71)^2+(R70-R71)^2</f>
        <v>0.9999999999999998</v>
      </c>
      <c r="V70">
        <f>SUM(U70:U72)</f>
        <v>3</v>
      </c>
      <c r="W70">
        <f>1000000*(3-V70)</f>
        <v>0</v>
      </c>
    </row>
    <row r="71" spans="2:21" ht="12.75">
      <c r="B71" t="s">
        <v>2</v>
      </c>
      <c r="C71" s="2">
        <v>1</v>
      </c>
      <c r="D71" s="2">
        <v>1</v>
      </c>
      <c r="E71" s="2">
        <v>1</v>
      </c>
      <c r="F71" s="1" t="s">
        <v>4</v>
      </c>
      <c r="G71" s="2">
        <f>SQRT(C71*C71+D71*D71+E71*E71)</f>
        <v>1.7320508075688772</v>
      </c>
      <c r="I71" s="4">
        <f t="shared" si="34"/>
        <v>0.5773502691896258</v>
      </c>
      <c r="J71" s="4">
        <f t="shared" si="34"/>
        <v>0.5773502691896258</v>
      </c>
      <c r="K71" s="4">
        <f t="shared" si="34"/>
        <v>0.5773502691896258</v>
      </c>
      <c r="M71" t="s">
        <v>6</v>
      </c>
      <c r="N71" s="2">
        <v>1.6004352689435701</v>
      </c>
      <c r="P71">
        <f t="shared" si="35"/>
        <v>0.9240117333451414</v>
      </c>
      <c r="Q71">
        <f t="shared" si="35"/>
        <v>0.9240117333451414</v>
      </c>
      <c r="R71">
        <f t="shared" si="35"/>
        <v>0.9240117333451414</v>
      </c>
      <c r="T71" t="s">
        <v>44</v>
      </c>
      <c r="U71">
        <f>(P71-P72)^2+(Q71-Q72)^2+(R71-R72)^2</f>
        <v>0.9999999999999998</v>
      </c>
    </row>
    <row r="72" spans="2:21" ht="12.75">
      <c r="B72" t="s">
        <v>3</v>
      </c>
      <c r="C72" s="2">
        <v>0</v>
      </c>
      <c r="D72" s="2">
        <f>tau</f>
        <v>1.618033988749895</v>
      </c>
      <c r="E72" s="2">
        <v>1</v>
      </c>
      <c r="F72" s="1" t="s">
        <v>4</v>
      </c>
      <c r="G72" s="2">
        <f>SQRT(C72*C72+D72*D72+E72*E72)</f>
        <v>1.902113032590307</v>
      </c>
      <c r="I72" s="4">
        <f t="shared" si="34"/>
        <v>0</v>
      </c>
      <c r="J72" s="4">
        <f t="shared" si="34"/>
        <v>0.85065080835204</v>
      </c>
      <c r="K72" s="4">
        <f t="shared" si="34"/>
        <v>0.5257311121191336</v>
      </c>
      <c r="M72" t="s">
        <v>7</v>
      </c>
      <c r="N72" s="2">
        <v>1.5085724707416854</v>
      </c>
      <c r="P72">
        <f t="shared" si="35"/>
        <v>0</v>
      </c>
      <c r="Q72">
        <f t="shared" si="35"/>
        <v>1.2832683916940488</v>
      </c>
      <c r="R72">
        <f t="shared" si="35"/>
        <v>0.7931034827553354</v>
      </c>
      <c r="T72" t="s">
        <v>11</v>
      </c>
      <c r="U72">
        <f>(P72-P70)^2+(Q72-Q70)^2+(R72-R70)^2</f>
        <v>1.0000000000000002</v>
      </c>
    </row>
    <row r="73" ht="12.75"/>
    <row r="74" spans="1:23" ht="12.75">
      <c r="A74" s="9" t="s">
        <v>43</v>
      </c>
      <c r="B74" t="s">
        <v>1</v>
      </c>
      <c r="C74" s="2">
        <f>tau</f>
        <v>1.618033988749895</v>
      </c>
      <c r="D74" s="2">
        <f>tau2</f>
        <v>2.618033988749895</v>
      </c>
      <c r="E74" s="2">
        <v>1</v>
      </c>
      <c r="F74" s="1" t="s">
        <v>4</v>
      </c>
      <c r="G74" s="2">
        <f>SQRT(C74*C74+D74*D74+E74*E74)</f>
        <v>3.23606797749979</v>
      </c>
      <c r="I74" s="4">
        <f aca="true" t="shared" si="36" ref="I74:K76">C74/$G74</f>
        <v>0.5</v>
      </c>
      <c r="J74" s="4">
        <f t="shared" si="36"/>
        <v>0.8090169943749475</v>
      </c>
      <c r="K74" s="4">
        <f t="shared" si="36"/>
        <v>0.3090169943749474</v>
      </c>
      <c r="M74" t="s">
        <v>5</v>
      </c>
      <c r="N74" s="2">
        <v>1.9018922014623387</v>
      </c>
      <c r="P74">
        <f aca="true" t="shared" si="37" ref="P74:R76">I74*$N74</f>
        <v>0.9509461007311694</v>
      </c>
      <c r="Q74">
        <f t="shared" si="37"/>
        <v>1.5386631124522132</v>
      </c>
      <c r="R74">
        <f t="shared" si="37"/>
        <v>0.5877170117210438</v>
      </c>
      <c r="T74" t="s">
        <v>10</v>
      </c>
      <c r="U74">
        <f>(P74-P75)^2+(Q74-Q75)^2+(R74-R75)^2</f>
        <v>0.9999999999999998</v>
      </c>
      <c r="V74">
        <f>SUM(U74:U76)</f>
        <v>3</v>
      </c>
      <c r="W74">
        <f>1000000*(3-V74)</f>
        <v>0</v>
      </c>
    </row>
    <row r="75" spans="2:21" ht="12.75">
      <c r="B75" t="s">
        <v>2</v>
      </c>
      <c r="C75" s="2">
        <v>1</v>
      </c>
      <c r="D75" s="2">
        <v>1</v>
      </c>
      <c r="E75" s="2">
        <v>1</v>
      </c>
      <c r="F75" s="1" t="s">
        <v>4</v>
      </c>
      <c r="G75" s="2">
        <f>SQRT(C75*C75+D75*D75+E75*E75)</f>
        <v>1.7320508075688772</v>
      </c>
      <c r="I75" s="4">
        <f t="shared" si="36"/>
        <v>0.5773502691896258</v>
      </c>
      <c r="J75" s="4">
        <f t="shared" si="36"/>
        <v>0.5773502691896258</v>
      </c>
      <c r="K75" s="4">
        <f t="shared" si="36"/>
        <v>0.5773502691896258</v>
      </c>
      <c r="M75" t="s">
        <v>6</v>
      </c>
      <c r="N75" s="2">
        <v>1.042221422390505</v>
      </c>
      <c r="P75">
        <f t="shared" si="37"/>
        <v>0.6017268187723529</v>
      </c>
      <c r="Q75">
        <f t="shared" si="37"/>
        <v>0.6017268187723529</v>
      </c>
      <c r="R75">
        <f t="shared" si="37"/>
        <v>0.6017268187723529</v>
      </c>
      <c r="T75" t="s">
        <v>44</v>
      </c>
      <c r="U75">
        <f>(P75-P76)^2+(Q75-Q76)^2+(R75-R76)^2</f>
        <v>1.0000000000000004</v>
      </c>
    </row>
    <row r="76" spans="2:21" ht="12.75">
      <c r="B76" t="s">
        <v>3</v>
      </c>
      <c r="C76" s="2">
        <v>0</v>
      </c>
      <c r="D76" s="2">
        <f>tau</f>
        <v>1.618033988749895</v>
      </c>
      <c r="E76" s="2">
        <v>1</v>
      </c>
      <c r="F76" s="1" t="s">
        <v>4</v>
      </c>
      <c r="G76" s="2">
        <f>SQRT(C76*C76+D76*D76+E76*E76)</f>
        <v>1.902113032590307</v>
      </c>
      <c r="I76" s="4">
        <f t="shared" si="36"/>
        <v>0</v>
      </c>
      <c r="J76" s="4">
        <f t="shared" si="36"/>
        <v>0.85065080835204</v>
      </c>
      <c r="K76" s="4">
        <f t="shared" si="36"/>
        <v>0.5257311121191336</v>
      </c>
      <c r="M76" t="s">
        <v>7</v>
      </c>
      <c r="N76" s="2">
        <v>1.6026086154699564</v>
      </c>
      <c r="P76">
        <f t="shared" si="37"/>
        <v>0</v>
      </c>
      <c r="Q76">
        <f t="shared" si="37"/>
        <v>1.363260314221462</v>
      </c>
      <c r="R76">
        <f t="shared" si="37"/>
        <v>0.8425412097027251</v>
      </c>
      <c r="T76" t="s">
        <v>11</v>
      </c>
      <c r="U76">
        <f>(P76-P74)^2+(Q76-Q74)^2+(R76-R74)^2</f>
        <v>1</v>
      </c>
    </row>
    <row r="77" ht="12.75"/>
    <row r="78" spans="1:23" ht="12.75">
      <c r="A78" s="9" t="s">
        <v>45</v>
      </c>
      <c r="B78" t="s">
        <v>1</v>
      </c>
      <c r="C78" s="2">
        <f>tau</f>
        <v>1.618033988749895</v>
      </c>
      <c r="D78" s="8">
        <f>-tau2</f>
        <v>-2.618033988749895</v>
      </c>
      <c r="E78" s="8">
        <v>-1</v>
      </c>
      <c r="F78" s="1" t="s">
        <v>4</v>
      </c>
      <c r="G78" s="2">
        <f>SQRT(C78*C78+D78*D78+E78*E78)</f>
        <v>3.23606797749979</v>
      </c>
      <c r="I78" s="4">
        <f aca="true" t="shared" si="38" ref="I78:K80">C78/$G78</f>
        <v>0.5</v>
      </c>
      <c r="J78" s="4">
        <f t="shared" si="38"/>
        <v>-0.8090169943749475</v>
      </c>
      <c r="K78" s="4">
        <f t="shared" si="38"/>
        <v>-0.3090169943749474</v>
      </c>
      <c r="M78" t="s">
        <v>5</v>
      </c>
      <c r="N78" s="2">
        <v>0.7071067811865476</v>
      </c>
      <c r="P78">
        <f aca="true" t="shared" si="39" ref="P78:R80">I78*$N78</f>
        <v>0.3535533905932738</v>
      </c>
      <c r="Q78">
        <f t="shared" si="39"/>
        <v>-0.5720614028176844</v>
      </c>
      <c r="R78">
        <f t="shared" si="39"/>
        <v>-0.21850801222441052</v>
      </c>
      <c r="T78" t="s">
        <v>10</v>
      </c>
      <c r="U78">
        <f>(P78-P79)^2+(Q78-Q79)^2+(R78-R79)^2</f>
        <v>1</v>
      </c>
      <c r="V78">
        <f>SUM(U78:U80)</f>
        <v>3</v>
      </c>
      <c r="W78">
        <f>1000000*(3-V78)</f>
        <v>0</v>
      </c>
    </row>
    <row r="79" spans="2:21" ht="12.75">
      <c r="B79" t="s">
        <v>2</v>
      </c>
      <c r="C79" s="8">
        <v>-1</v>
      </c>
      <c r="D79" s="8">
        <f>-tau</f>
        <v>-1.618033988749895</v>
      </c>
      <c r="E79" s="2">
        <f>tau2</f>
        <v>2.618033988749895</v>
      </c>
      <c r="F79" s="1" t="s">
        <v>4</v>
      </c>
      <c r="G79" s="2">
        <f>SQRT(C79*C79+D79*D79+E79*E79)</f>
        <v>3.23606797749979</v>
      </c>
      <c r="I79" s="4">
        <f t="shared" si="38"/>
        <v>-0.3090169943749474</v>
      </c>
      <c r="J79" s="4">
        <f t="shared" si="38"/>
        <v>-0.5</v>
      </c>
      <c r="K79" s="4">
        <f t="shared" si="38"/>
        <v>0.8090169943749475</v>
      </c>
      <c r="M79" t="s">
        <v>6</v>
      </c>
      <c r="N79" s="2">
        <v>0.7071067811865476</v>
      </c>
      <c r="P79">
        <f t="shared" si="39"/>
        <v>-0.21850801222441052</v>
      </c>
      <c r="Q79">
        <f t="shared" si="39"/>
        <v>-0.3535533905932738</v>
      </c>
      <c r="R79">
        <f t="shared" si="39"/>
        <v>0.5720614028176844</v>
      </c>
      <c r="T79" t="s">
        <v>44</v>
      </c>
      <c r="U79">
        <f>(P79-P80)^2+(Q79-Q80)^2+(R79-R80)^2</f>
        <v>1</v>
      </c>
    </row>
    <row r="80" spans="2:21" ht="12.75">
      <c r="B80" t="s">
        <v>3</v>
      </c>
      <c r="C80" s="2">
        <f>tau2</f>
        <v>2.618033988749895</v>
      </c>
      <c r="D80" s="2">
        <v>1</v>
      </c>
      <c r="E80" s="2">
        <f>tau</f>
        <v>1.618033988749895</v>
      </c>
      <c r="F80" s="1" t="s">
        <v>4</v>
      </c>
      <c r="G80" s="2">
        <f>SQRT(C80*C80+D80*D80+E80*E80)</f>
        <v>3.23606797749979</v>
      </c>
      <c r="I80" s="4">
        <f t="shared" si="38"/>
        <v>0.8090169943749475</v>
      </c>
      <c r="J80" s="4">
        <f t="shared" si="38"/>
        <v>0.3090169943749474</v>
      </c>
      <c r="K80" s="4">
        <f t="shared" si="38"/>
        <v>0.5</v>
      </c>
      <c r="M80" t="s">
        <v>7</v>
      </c>
      <c r="N80" s="2">
        <v>0.7071067811865476</v>
      </c>
      <c r="P80">
        <f t="shared" si="39"/>
        <v>0.5720614028176844</v>
      </c>
      <c r="Q80">
        <f t="shared" si="39"/>
        <v>0.21850801222441052</v>
      </c>
      <c r="R80">
        <f t="shared" si="39"/>
        <v>0.3535533905932738</v>
      </c>
      <c r="T80" t="s">
        <v>11</v>
      </c>
      <c r="U80">
        <f>(P80-P78)^2+(Q80-Q78)^2+(R80-R78)^2</f>
        <v>1</v>
      </c>
    </row>
    <row r="81" ht="12.75"/>
    <row r="82" spans="1:23" ht="12.75">
      <c r="A82" s="9" t="s">
        <v>46</v>
      </c>
      <c r="B82" t="s">
        <v>1</v>
      </c>
      <c r="C82" s="2">
        <v>1</v>
      </c>
      <c r="D82" s="2">
        <v>1</v>
      </c>
      <c r="E82" s="2">
        <v>1</v>
      </c>
      <c r="F82" s="1" t="s">
        <v>4</v>
      </c>
      <c r="G82" s="2">
        <f>SQRT(C82*C82+D82*D82+E82*E82)</f>
        <v>1.7320508075688772</v>
      </c>
      <c r="I82" s="4">
        <f aca="true" t="shared" si="40" ref="I82:K84">C82/$G82</f>
        <v>0.5773502691896258</v>
      </c>
      <c r="J82" s="4">
        <f t="shared" si="40"/>
        <v>0.5773502691896258</v>
      </c>
      <c r="K82" s="4">
        <f t="shared" si="40"/>
        <v>0.5773502691896258</v>
      </c>
      <c r="M82" t="s">
        <v>5</v>
      </c>
      <c r="N82" s="2">
        <v>0.7401187448637745</v>
      </c>
      <c r="P82">
        <f aca="true" t="shared" si="41" ref="P82:R84">I82*$N82</f>
        <v>0.4273077565793882</v>
      </c>
      <c r="Q82">
        <f t="shared" si="41"/>
        <v>0.4273077565793882</v>
      </c>
      <c r="R82">
        <f t="shared" si="41"/>
        <v>0.4273077565793882</v>
      </c>
      <c r="T82" t="s">
        <v>10</v>
      </c>
      <c r="U82">
        <f>(P82-P83)^2+(Q82-Q83)^2+(R82-R83)^2</f>
        <v>1</v>
      </c>
      <c r="V82">
        <f>SUM(U82:U84)</f>
        <v>3</v>
      </c>
      <c r="W82">
        <f>1000000*(3-V82)</f>
        <v>0</v>
      </c>
    </row>
    <row r="83" spans="2:21" ht="12.75">
      <c r="B83" t="s">
        <v>2</v>
      </c>
      <c r="C83" s="2">
        <v>-1</v>
      </c>
      <c r="D83" s="2">
        <v>0</v>
      </c>
      <c r="E83" s="2">
        <f>-tau</f>
        <v>-1.618033988749895</v>
      </c>
      <c r="F83" s="1" t="s">
        <v>4</v>
      </c>
      <c r="G83" s="2">
        <f>SQRT(C83*C83+D83*D83+E83*E83)</f>
        <v>1.902113032590307</v>
      </c>
      <c r="I83" s="4">
        <f t="shared" si="40"/>
        <v>-0.5257311121191336</v>
      </c>
      <c r="J83" s="4">
        <f t="shared" si="40"/>
        <v>0</v>
      </c>
      <c r="K83" s="4">
        <f t="shared" si="40"/>
        <v>-0.85065080835204</v>
      </c>
      <c r="M83" t="s">
        <v>6</v>
      </c>
      <c r="N83" s="2">
        <v>0.30524329661015154</v>
      </c>
      <c r="P83">
        <f t="shared" si="41"/>
        <v>-0.16047589779376553</v>
      </c>
      <c r="Q83">
        <f t="shared" si="41"/>
        <v>0</v>
      </c>
      <c r="R83">
        <f t="shared" si="41"/>
        <v>-0.25965545700546694</v>
      </c>
      <c r="T83" t="s">
        <v>44</v>
      </c>
      <c r="U83">
        <f>(P83-P84)^2+(Q83-Q84)^2+(R83-R84)^2</f>
        <v>1.0000000000000002</v>
      </c>
    </row>
    <row r="84" spans="2:21" ht="12.75">
      <c r="B84" t="s">
        <v>3</v>
      </c>
      <c r="C84" s="8">
        <f>tau</f>
        <v>1.618033988749895</v>
      </c>
      <c r="D84" s="8">
        <v>-1</v>
      </c>
      <c r="E84" s="2">
        <v>0</v>
      </c>
      <c r="F84" s="1" t="s">
        <v>4</v>
      </c>
      <c r="G84" s="2">
        <f>SQRT(C84*C84+D84*D84+E84*E84)</f>
        <v>1.902113032590307</v>
      </c>
      <c r="I84" s="4">
        <f t="shared" si="40"/>
        <v>0.85065080835204</v>
      </c>
      <c r="J84" s="4">
        <f t="shared" si="40"/>
        <v>-0.5257311121191336</v>
      </c>
      <c r="K84" s="4">
        <f t="shared" si="40"/>
        <v>0</v>
      </c>
      <c r="M84" t="s">
        <v>7</v>
      </c>
      <c r="N84" s="2">
        <v>0.8254999999098583</v>
      </c>
      <c r="P84">
        <f t="shared" si="41"/>
        <v>0.7022122422179299</v>
      </c>
      <c r="Q84">
        <f t="shared" si="41"/>
        <v>-0.4339910330069545</v>
      </c>
      <c r="R84">
        <f t="shared" si="41"/>
        <v>0</v>
      </c>
      <c r="T84" t="s">
        <v>11</v>
      </c>
      <c r="U84">
        <f>(P84-P82)^2+(Q84-Q82)^2+(R84-R82)^2</f>
        <v>0.9999999999999998</v>
      </c>
    </row>
    <row r="85" ht="12.75"/>
    <row r="86" spans="1:23" ht="12.75">
      <c r="A86" s="9" t="s">
        <v>47</v>
      </c>
      <c r="B86" t="s">
        <v>1</v>
      </c>
      <c r="C86" s="2">
        <v>1</v>
      </c>
      <c r="D86" s="2">
        <v>1</v>
      </c>
      <c r="E86" s="2">
        <v>1</v>
      </c>
      <c r="F86" s="1" t="s">
        <v>4</v>
      </c>
      <c r="G86" s="2">
        <f>SQRT(C86*C86+D86*D86+E86*E86)</f>
        <v>1.7320508075688772</v>
      </c>
      <c r="I86" s="4">
        <f aca="true" t="shared" si="42" ref="I86:K88">C86/$G86</f>
        <v>0.5773502691896258</v>
      </c>
      <c r="J86" s="4">
        <f t="shared" si="42"/>
        <v>0.5773502691896258</v>
      </c>
      <c r="K86" s="4">
        <f t="shared" si="42"/>
        <v>0.5773502691896258</v>
      </c>
      <c r="M86" t="s">
        <v>5</v>
      </c>
      <c r="N86" s="8">
        <v>0.0955868336245717</v>
      </c>
      <c r="P86">
        <f aca="true" t="shared" si="43" ref="P86:R88">I86*$N86</f>
        <v>0.055187084124130446</v>
      </c>
      <c r="Q86">
        <f t="shared" si="43"/>
        <v>0.055187084124130446</v>
      </c>
      <c r="R86">
        <f t="shared" si="43"/>
        <v>0.055187084124130446</v>
      </c>
      <c r="T86" t="s">
        <v>10</v>
      </c>
      <c r="U86">
        <f>(P86-P87)^2+(Q86-Q87)^2+(R86-R87)^2</f>
        <v>1</v>
      </c>
      <c r="V86">
        <f>SUM(U86:U88)</f>
        <v>3</v>
      </c>
      <c r="W86">
        <f>1000000*(3-V86)</f>
        <v>0</v>
      </c>
    </row>
    <row r="87" spans="2:21" ht="12.75">
      <c r="B87" t="s">
        <v>2</v>
      </c>
      <c r="C87" s="2">
        <v>-1</v>
      </c>
      <c r="D87" s="2">
        <v>0</v>
      </c>
      <c r="E87" s="2">
        <f>-tau</f>
        <v>-1.618033988749895</v>
      </c>
      <c r="F87" s="1" t="s">
        <v>4</v>
      </c>
      <c r="G87" s="2">
        <f>SQRT(C87*C87+D87*D87+E87*E87)</f>
        <v>1.902113032590307</v>
      </c>
      <c r="I87" s="4">
        <f t="shared" si="42"/>
        <v>-0.5257311121191336</v>
      </c>
      <c r="J87" s="4">
        <f t="shared" si="42"/>
        <v>0</v>
      </c>
      <c r="K87" s="4">
        <f t="shared" si="42"/>
        <v>-0.85065080835204</v>
      </c>
      <c r="M87" t="s">
        <v>6</v>
      </c>
      <c r="N87" s="2">
        <v>0.9223565014130166</v>
      </c>
      <c r="P87">
        <f t="shared" si="43"/>
        <v>-0.48491150925817844</v>
      </c>
      <c r="Q87">
        <f t="shared" si="43"/>
        <v>0</v>
      </c>
      <c r="R87">
        <f t="shared" si="43"/>
        <v>-0.7846033035157421</v>
      </c>
      <c r="T87" t="s">
        <v>44</v>
      </c>
      <c r="U87">
        <f>(P87-P88)^2+(Q87-Q88)^2+(R87-R88)^2</f>
        <v>1.0000000000000002</v>
      </c>
    </row>
    <row r="88" spans="2:21" ht="12.75">
      <c r="B88" t="s">
        <v>3</v>
      </c>
      <c r="C88" s="2">
        <f>-tau</f>
        <v>-1.618033988749895</v>
      </c>
      <c r="D88" s="2">
        <v>1</v>
      </c>
      <c r="E88" s="2">
        <v>0</v>
      </c>
      <c r="F88" s="1" t="s">
        <v>4</v>
      </c>
      <c r="G88" s="2">
        <f>SQRT(C88*C88+D88*D88+E88*E88)</f>
        <v>1.902113032590307</v>
      </c>
      <c r="I88" s="4">
        <f t="shared" si="42"/>
        <v>-0.85065080835204</v>
      </c>
      <c r="J88" s="4">
        <f t="shared" si="42"/>
        <v>0.5257311121191336</v>
      </c>
      <c r="K88" s="4">
        <f t="shared" si="42"/>
        <v>0</v>
      </c>
      <c r="M88" t="s">
        <v>7</v>
      </c>
      <c r="N88" s="2">
        <v>0.9776512182747086</v>
      </c>
      <c r="P88">
        <f t="shared" si="43"/>
        <v>-0.8316397991117376</v>
      </c>
      <c r="Q88">
        <f t="shared" si="43"/>
        <v>0.5139816622481883</v>
      </c>
      <c r="R88">
        <f t="shared" si="43"/>
        <v>0</v>
      </c>
      <c r="T88" t="s">
        <v>11</v>
      </c>
      <c r="U88">
        <f>(P88-P86)^2+(Q88-Q86)^2+(R88-R86)^2</f>
        <v>1</v>
      </c>
    </row>
    <row r="89" ht="12.75"/>
    <row r="90" spans="1:23" ht="12.75">
      <c r="A90" s="9" t="s">
        <v>48</v>
      </c>
      <c r="B90" t="s">
        <v>1</v>
      </c>
      <c r="C90" s="2">
        <v>1</v>
      </c>
      <c r="D90" s="2">
        <v>1</v>
      </c>
      <c r="E90" s="2">
        <v>1</v>
      </c>
      <c r="F90" s="1" t="s">
        <v>4</v>
      </c>
      <c r="G90" s="2">
        <f>SQRT(C90*C90+D90*D90+E90*E90)</f>
        <v>1.7320508075688772</v>
      </c>
      <c r="I90" s="4">
        <f aca="true" t="shared" si="44" ref="I90:K92">C90/$G90</f>
        <v>0.5773502691896258</v>
      </c>
      <c r="J90" s="4">
        <f t="shared" si="44"/>
        <v>0.5773502691896258</v>
      </c>
      <c r="K90" s="4">
        <f t="shared" si="44"/>
        <v>0.5773502691896258</v>
      </c>
      <c r="M90" t="s">
        <v>5</v>
      </c>
      <c r="N90" s="2">
        <v>1.5722578950038966</v>
      </c>
      <c r="P90">
        <f aca="true" t="shared" si="45" ref="P90:R92">I90*$N90</f>
        <v>0.9077435189160141</v>
      </c>
      <c r="Q90">
        <f t="shared" si="45"/>
        <v>0.9077435189160141</v>
      </c>
      <c r="R90">
        <f t="shared" si="45"/>
        <v>0.9077435189160141</v>
      </c>
      <c r="T90" t="s">
        <v>10</v>
      </c>
      <c r="U90">
        <f>(P90-P91)^2+(Q90-Q91)^2+(R90-R91)^2</f>
        <v>0.9999999999999999</v>
      </c>
      <c r="V90">
        <f>SUM(U90:U92)</f>
        <v>3</v>
      </c>
      <c r="W90">
        <f>1000000*(3-V90)</f>
        <v>0</v>
      </c>
    </row>
    <row r="91" spans="2:21" ht="12.75">
      <c r="B91" t="s">
        <v>2</v>
      </c>
      <c r="C91" s="2">
        <v>1</v>
      </c>
      <c r="D91" s="2">
        <v>0</v>
      </c>
      <c r="E91" s="2">
        <f>tau</f>
        <v>1.618033988749895</v>
      </c>
      <c r="F91" s="1" t="s">
        <v>4</v>
      </c>
      <c r="G91" s="2">
        <f>SQRT(C91*C91+D91*D91+E91*E91)</f>
        <v>1.902113032590307</v>
      </c>
      <c r="I91" s="4">
        <f t="shared" si="44"/>
        <v>0.5257311121191336</v>
      </c>
      <c r="J91" s="4">
        <f t="shared" si="44"/>
        <v>0</v>
      </c>
      <c r="K91" s="4">
        <f t="shared" si="44"/>
        <v>0.85065080835204</v>
      </c>
      <c r="M91" t="s">
        <v>6</v>
      </c>
      <c r="N91" s="2">
        <v>0.9510565162951536</v>
      </c>
      <c r="P91">
        <f t="shared" si="45"/>
        <v>0.5</v>
      </c>
      <c r="Q91">
        <f t="shared" si="45"/>
        <v>0</v>
      </c>
      <c r="R91">
        <f t="shared" si="45"/>
        <v>0.8090169943749476</v>
      </c>
      <c r="T91" t="s">
        <v>44</v>
      </c>
      <c r="U91">
        <f>(P91-P92)^2+(Q91-Q92)^2+(R91-R92)^2</f>
        <v>1.0000000000000004</v>
      </c>
    </row>
    <row r="92" spans="2:21" ht="12.75">
      <c r="B92" t="s">
        <v>3</v>
      </c>
      <c r="C92" s="2">
        <f>tau</f>
        <v>1.618033988749895</v>
      </c>
      <c r="D92" s="2">
        <v>1</v>
      </c>
      <c r="E92" s="2">
        <v>0</v>
      </c>
      <c r="F92" s="1" t="s">
        <v>4</v>
      </c>
      <c r="G92" s="2">
        <f>SQRT(C92*C92+D92*D92+E92*E92)</f>
        <v>1.902113032590307</v>
      </c>
      <c r="I92" s="4">
        <f t="shared" si="44"/>
        <v>0.85065080835204</v>
      </c>
      <c r="J92" s="4">
        <f t="shared" si="44"/>
        <v>0.5257311121191336</v>
      </c>
      <c r="K92" s="4">
        <f t="shared" si="44"/>
        <v>0</v>
      </c>
      <c r="M92" t="s">
        <v>7</v>
      </c>
      <c r="N92" s="2">
        <v>0.9510565162951538</v>
      </c>
      <c r="P92">
        <f t="shared" si="45"/>
        <v>0.8090169943749477</v>
      </c>
      <c r="Q92">
        <f t="shared" si="45"/>
        <v>0.5000000000000001</v>
      </c>
      <c r="R92">
        <f t="shared" si="45"/>
        <v>0</v>
      </c>
      <c r="T92" t="s">
        <v>11</v>
      </c>
      <c r="U92">
        <f>(P92-P90)^2+(Q92-Q90)^2+(R92-R90)^2</f>
        <v>0.9999999999999998</v>
      </c>
    </row>
    <row r="93" ht="12.75"/>
    <row r="94" spans="1:23" ht="12.75">
      <c r="A94" s="9" t="s">
        <v>49</v>
      </c>
      <c r="B94" t="s">
        <v>1</v>
      </c>
      <c r="C94" s="2">
        <v>1</v>
      </c>
      <c r="D94" s="2">
        <v>1</v>
      </c>
      <c r="E94" s="2">
        <v>1</v>
      </c>
      <c r="F94" s="1" t="s">
        <v>4</v>
      </c>
      <c r="G94" s="2">
        <f>SQRT(C94*C94+D94*D94+E94*E94)</f>
        <v>1.7320508075688772</v>
      </c>
      <c r="I94" s="4">
        <f aca="true" t="shared" si="46" ref="I94:K96">C94/$G94</f>
        <v>0.5773502691896258</v>
      </c>
      <c r="J94" s="4">
        <f t="shared" si="46"/>
        <v>0.5773502691896258</v>
      </c>
      <c r="K94" s="4">
        <f t="shared" si="46"/>
        <v>0.5773502691896258</v>
      </c>
      <c r="M94" t="s">
        <v>5</v>
      </c>
      <c r="N94" s="2">
        <v>0.060735266851555336</v>
      </c>
      <c r="P94">
        <f aca="true" t="shared" si="47" ref="P94:R96">I94*$N94</f>
        <v>0.03506552266604923</v>
      </c>
      <c r="Q94">
        <f t="shared" si="47"/>
        <v>0.03506552266604923</v>
      </c>
      <c r="R94">
        <f t="shared" si="47"/>
        <v>0.03506552266604923</v>
      </c>
      <c r="T94" t="s">
        <v>10</v>
      </c>
      <c r="U94">
        <f>(P94-P95)^2+(Q94-Q95)^2+(R94-R95)^2</f>
        <v>1</v>
      </c>
      <c r="V94">
        <f>SUM(U94:U96)</f>
        <v>3</v>
      </c>
      <c r="W94">
        <f>1000000*(3-V94)</f>
        <v>0</v>
      </c>
    </row>
    <row r="95" spans="2:21" ht="12.75">
      <c r="B95" t="s">
        <v>2</v>
      </c>
      <c r="C95" s="2">
        <v>-1</v>
      </c>
      <c r="D95" s="2">
        <v>0</v>
      </c>
      <c r="E95" s="2">
        <f>-tau</f>
        <v>-1.618033988749895</v>
      </c>
      <c r="F95" s="1" t="s">
        <v>4</v>
      </c>
      <c r="G95" s="2">
        <f>SQRT(C95*C95+D95*D95+E95*E95)</f>
        <v>1.902113032590307</v>
      </c>
      <c r="I95" s="4">
        <f t="shared" si="46"/>
        <v>-0.5257311121191336</v>
      </c>
      <c r="J95" s="4">
        <f t="shared" si="46"/>
        <v>0</v>
      </c>
      <c r="K95" s="4">
        <f t="shared" si="46"/>
        <v>-0.85065080835204</v>
      </c>
      <c r="M95" t="s">
        <v>6</v>
      </c>
      <c r="N95" s="2">
        <v>0.9510565162951535</v>
      </c>
      <c r="P95">
        <f t="shared" si="47"/>
        <v>-0.49999999999999994</v>
      </c>
      <c r="Q95">
        <f t="shared" si="47"/>
        <v>0</v>
      </c>
      <c r="R95">
        <f t="shared" si="47"/>
        <v>-0.8090169943749475</v>
      </c>
      <c r="T95" t="s">
        <v>44</v>
      </c>
      <c r="U95">
        <f>(P95-P96)^2+(Q95-Q96)^2+(R95-R96)^2</f>
        <v>1</v>
      </c>
    </row>
    <row r="96" spans="2:21" ht="12.75">
      <c r="B96" t="s">
        <v>3</v>
      </c>
      <c r="C96" s="2">
        <f>-tau</f>
        <v>-1.618033988749895</v>
      </c>
      <c r="D96" s="2">
        <v>-1</v>
      </c>
      <c r="E96" s="2">
        <v>0</v>
      </c>
      <c r="F96" s="1" t="s">
        <v>4</v>
      </c>
      <c r="G96" s="2">
        <f>SQRT(C96*C96+D96*D96+E96*E96)</f>
        <v>1.902113032590307</v>
      </c>
      <c r="I96" s="4">
        <f t="shared" si="46"/>
        <v>-0.85065080835204</v>
      </c>
      <c r="J96" s="4">
        <f t="shared" si="46"/>
        <v>-0.5257311121191336</v>
      </c>
      <c r="K96" s="4">
        <f t="shared" si="46"/>
        <v>0</v>
      </c>
      <c r="M96" t="s">
        <v>7</v>
      </c>
      <c r="N96" s="2">
        <v>0.9510565162951535</v>
      </c>
      <c r="P96">
        <f t="shared" si="47"/>
        <v>-0.8090169943749475</v>
      </c>
      <c r="Q96">
        <f t="shared" si="47"/>
        <v>-0.49999999999999994</v>
      </c>
      <c r="R96">
        <f t="shared" si="47"/>
        <v>0</v>
      </c>
      <c r="T96" t="s">
        <v>11</v>
      </c>
      <c r="U96">
        <f>(P96-P94)^2+(Q96-Q94)^2+(R96-R94)^2</f>
        <v>1.0000000000000002</v>
      </c>
    </row>
    <row r="97" ht="12.75"/>
    <row r="98" spans="1:23" ht="12.75">
      <c r="A98" s="9" t="s">
        <v>50</v>
      </c>
      <c r="B98" t="s">
        <v>1</v>
      </c>
      <c r="C98" s="2">
        <v>1</v>
      </c>
      <c r="D98" s="2">
        <v>1</v>
      </c>
      <c r="E98" s="2">
        <v>1</v>
      </c>
      <c r="F98" s="1" t="s">
        <v>4</v>
      </c>
      <c r="G98" s="2">
        <f>SQRT(C98*C98+D98*D98+E98*E98)</f>
        <v>1.7320508075688772</v>
      </c>
      <c r="I98" s="4">
        <f aca="true" t="shared" si="48" ref="I98:K100">C98/$G98</f>
        <v>0.5773502691896258</v>
      </c>
      <c r="J98" s="4">
        <f t="shared" si="48"/>
        <v>0.5773502691896258</v>
      </c>
      <c r="K98" s="4">
        <f t="shared" si="48"/>
        <v>0.5773502691896258</v>
      </c>
      <c r="M98" t="s">
        <v>5</v>
      </c>
      <c r="N98" s="2">
        <v>0.706232491219458</v>
      </c>
      <c r="P98">
        <f aca="true" t="shared" si="49" ref="P98:R100">I98*$N98</f>
        <v>0.4077435189160141</v>
      </c>
      <c r="Q98">
        <f t="shared" si="49"/>
        <v>0.4077435189160141</v>
      </c>
      <c r="R98">
        <f t="shared" si="49"/>
        <v>0.4077435189160141</v>
      </c>
      <c r="T98" t="s">
        <v>10</v>
      </c>
      <c r="U98">
        <f>(P98-P99)^2+(Q98-Q99)^2+(R98-R99)^2</f>
        <v>1</v>
      </c>
      <c r="V98">
        <f>SUM(U98:U100)</f>
        <v>3</v>
      </c>
      <c r="W98">
        <f>1000000*(3-V98)</f>
        <v>0</v>
      </c>
    </row>
    <row r="99" spans="2:21" ht="12.75">
      <c r="B99" t="s">
        <v>2</v>
      </c>
      <c r="C99" s="2">
        <v>0</v>
      </c>
      <c r="D99" s="2">
        <f>-tau</f>
        <v>-1.618033988749895</v>
      </c>
      <c r="E99" s="2">
        <v>1</v>
      </c>
      <c r="F99" s="1" t="s">
        <v>4</v>
      </c>
      <c r="G99" s="2">
        <f>SQRT(C99*C99+D99*D99+E99*E99)</f>
        <v>1.902113032590307</v>
      </c>
      <c r="I99" s="4">
        <f t="shared" si="48"/>
        <v>0</v>
      </c>
      <c r="J99" s="4">
        <f t="shared" si="48"/>
        <v>-0.85065080835204</v>
      </c>
      <c r="K99" s="4">
        <f t="shared" si="48"/>
        <v>0.5257311121191336</v>
      </c>
      <c r="M99" t="s">
        <v>6</v>
      </c>
      <c r="N99" s="2">
        <v>0.5877852522924732</v>
      </c>
      <c r="P99">
        <f t="shared" si="49"/>
        <v>0</v>
      </c>
      <c r="Q99">
        <f t="shared" si="49"/>
        <v>-0.5000000000000001</v>
      </c>
      <c r="R99">
        <f t="shared" si="49"/>
        <v>0.30901699437494745</v>
      </c>
      <c r="T99" t="s">
        <v>44</v>
      </c>
      <c r="U99">
        <f>(P99-P100)^2+(Q99-Q100)^2+(R99-R100)^2</f>
        <v>1</v>
      </c>
    </row>
    <row r="100" spans="2:21" ht="12.75">
      <c r="B100" t="s">
        <v>3</v>
      </c>
      <c r="C100" s="8">
        <f>-tau</f>
        <v>-1.618033988749895</v>
      </c>
      <c r="D100" s="8">
        <v>1</v>
      </c>
      <c r="E100" s="2">
        <v>0</v>
      </c>
      <c r="F100" s="1" t="s">
        <v>4</v>
      </c>
      <c r="G100" s="2">
        <f>SQRT(C100*C100+D100*D100+E100*E100)</f>
        <v>1.902113032590307</v>
      </c>
      <c r="I100" s="4">
        <f t="shared" si="48"/>
        <v>-0.85065080835204</v>
      </c>
      <c r="J100" s="4">
        <f t="shared" si="48"/>
        <v>0.5257311121191336</v>
      </c>
      <c r="K100" s="4">
        <f t="shared" si="48"/>
        <v>0</v>
      </c>
      <c r="M100" t="s">
        <v>7</v>
      </c>
      <c r="N100" s="2">
        <v>0.587785252292473</v>
      </c>
      <c r="P100">
        <f t="shared" si="49"/>
        <v>-0.49999999999999994</v>
      </c>
      <c r="Q100">
        <f t="shared" si="49"/>
        <v>0.30901699437494734</v>
      </c>
      <c r="R100">
        <f t="shared" si="49"/>
        <v>0</v>
      </c>
      <c r="T100" t="s">
        <v>11</v>
      </c>
      <c r="U100">
        <f>(P100-P98)^2+(Q100-Q98)^2+(R100-R98)^2</f>
        <v>0.9999999999999999</v>
      </c>
    </row>
    <row r="101" ht="12.75"/>
    <row r="102" spans="1:23" ht="12.75">
      <c r="A102" s="9" t="s">
        <v>51</v>
      </c>
      <c r="B102" t="s">
        <v>1</v>
      </c>
      <c r="C102" s="2">
        <v>1</v>
      </c>
      <c r="D102" s="2">
        <v>1</v>
      </c>
      <c r="E102" s="2">
        <v>1</v>
      </c>
      <c r="F102" s="1" t="s">
        <v>4</v>
      </c>
      <c r="G102" s="2">
        <f>SQRT(C102*C102+D102*D102+E102*E102)</f>
        <v>1.7320508075688772</v>
      </c>
      <c r="I102" s="4">
        <f aca="true" t="shared" si="50" ref="I102:K104">C102/$G102</f>
        <v>0.5773502691896258</v>
      </c>
      <c r="J102" s="4">
        <f t="shared" si="50"/>
        <v>0.5773502691896258</v>
      </c>
      <c r="K102" s="4">
        <f t="shared" si="50"/>
        <v>0.5773502691896258</v>
      </c>
      <c r="M102" t="s">
        <v>5</v>
      </c>
      <c r="N102" s="2">
        <v>0.9267606706359942</v>
      </c>
      <c r="P102">
        <f aca="true" t="shared" si="51" ref="P102:R104">I102*$N102</f>
        <v>0.5350655226660495</v>
      </c>
      <c r="Q102">
        <f t="shared" si="51"/>
        <v>0.5350655226660495</v>
      </c>
      <c r="R102">
        <f t="shared" si="51"/>
        <v>0.5350655226660495</v>
      </c>
      <c r="T102" t="s">
        <v>10</v>
      </c>
      <c r="U102">
        <f>(P102-P103)^2+(Q102-Q103)^2+(R102-R103)^2</f>
        <v>1.0000000000000004</v>
      </c>
      <c r="V102">
        <f>SUM(U102:U104)</f>
        <v>3</v>
      </c>
      <c r="W102">
        <f>1000000*(3-V102)</f>
        <v>0</v>
      </c>
    </row>
    <row r="103" spans="2:21" ht="12.75">
      <c r="B103" t="s">
        <v>2</v>
      </c>
      <c r="C103" s="2">
        <v>0</v>
      </c>
      <c r="D103" s="2">
        <f>tau</f>
        <v>1.618033988749895</v>
      </c>
      <c r="E103" s="2">
        <v>-1</v>
      </c>
      <c r="F103" s="1" t="s">
        <v>4</v>
      </c>
      <c r="G103" s="2">
        <f>SQRT(C103*C103+D103*D103+E103*E103)</f>
        <v>1.902113032590307</v>
      </c>
      <c r="I103" s="4">
        <f t="shared" si="50"/>
        <v>0</v>
      </c>
      <c r="J103" s="4">
        <f t="shared" si="50"/>
        <v>0.85065080835204</v>
      </c>
      <c r="K103" s="4">
        <f t="shared" si="50"/>
        <v>-0.5257311121191336</v>
      </c>
      <c r="M103" t="s">
        <v>6</v>
      </c>
      <c r="N103" s="2">
        <v>0.5877852522924728</v>
      </c>
      <c r="P103">
        <f t="shared" si="51"/>
        <v>0</v>
      </c>
      <c r="Q103">
        <f t="shared" si="51"/>
        <v>0.4999999999999998</v>
      </c>
      <c r="R103">
        <f t="shared" si="51"/>
        <v>-0.30901699437494723</v>
      </c>
      <c r="T103" t="s">
        <v>44</v>
      </c>
      <c r="U103">
        <f>(P103-P104)^2+(Q103-Q104)^2+(R103-R104)^2</f>
        <v>0.999999999999999</v>
      </c>
    </row>
    <row r="104" spans="2:21" ht="12.75">
      <c r="B104" t="s">
        <v>3</v>
      </c>
      <c r="C104" s="2">
        <f>tau</f>
        <v>1.618033988749895</v>
      </c>
      <c r="D104" s="2">
        <v>-1</v>
      </c>
      <c r="E104" s="2">
        <v>0</v>
      </c>
      <c r="F104" s="1" t="s">
        <v>4</v>
      </c>
      <c r="G104" s="2">
        <f>SQRT(C104*C104+D104*D104+E104*E104)</f>
        <v>1.902113032590307</v>
      </c>
      <c r="I104" s="4">
        <f t="shared" si="50"/>
        <v>0.85065080835204</v>
      </c>
      <c r="J104" s="4">
        <f t="shared" si="50"/>
        <v>-0.5257311121191336</v>
      </c>
      <c r="K104" s="4">
        <f t="shared" si="50"/>
        <v>0</v>
      </c>
      <c r="M104" t="s">
        <v>7</v>
      </c>
      <c r="N104" s="2">
        <v>0.5877852522924728</v>
      </c>
      <c r="P104">
        <f t="shared" si="51"/>
        <v>0.4999999999999998</v>
      </c>
      <c r="Q104">
        <f t="shared" si="51"/>
        <v>-0.30901699437494723</v>
      </c>
      <c r="R104">
        <f t="shared" si="51"/>
        <v>0</v>
      </c>
      <c r="T104" t="s">
        <v>11</v>
      </c>
      <c r="U104">
        <f>(P104-P102)^2+(Q104-Q102)^2+(R104-R102)^2</f>
        <v>1.0000000000000004</v>
      </c>
    </row>
    <row r="105" ht="12.75"/>
    <row r="106" spans="1:23" ht="12.75">
      <c r="A106" s="12" t="s">
        <v>52</v>
      </c>
      <c r="B106" t="s">
        <v>1</v>
      </c>
      <c r="C106" s="2">
        <v>1</v>
      </c>
      <c r="D106" s="2">
        <v>1</v>
      </c>
      <c r="E106" s="2">
        <v>1</v>
      </c>
      <c r="F106" s="1" t="s">
        <v>4</v>
      </c>
      <c r="G106" s="2">
        <f>SQRT(C106*C106+D106*D106+E106*E106)</f>
        <v>1.7320508075688772</v>
      </c>
      <c r="I106" s="4">
        <f aca="true" t="shared" si="52" ref="I106:K108">C106/$G106</f>
        <v>0.5773502691896258</v>
      </c>
      <c r="J106" s="4">
        <f t="shared" si="52"/>
        <v>0.5773502691896258</v>
      </c>
      <c r="K106" s="4">
        <f t="shared" si="52"/>
        <v>0.5773502691896258</v>
      </c>
      <c r="M106" t="s">
        <v>5</v>
      </c>
      <c r="N106" s="2">
        <v>0.33079226912480386</v>
      </c>
      <c r="P106">
        <f aca="true" t="shared" si="53" ref="P106:R108">I106*$N106</f>
        <v>0.19098300562505266</v>
      </c>
      <c r="Q106">
        <f t="shared" si="53"/>
        <v>0.19098300562505266</v>
      </c>
      <c r="R106">
        <f t="shared" si="53"/>
        <v>0.19098300562505266</v>
      </c>
      <c r="T106" t="s">
        <v>10</v>
      </c>
      <c r="U106">
        <f>(P106-P107)^2+(Q106-Q107)^2+(R106-R107)^2</f>
        <v>1</v>
      </c>
      <c r="V106">
        <f>SUM(U106:U108)</f>
        <v>3</v>
      </c>
      <c r="W106">
        <f>1000000*(3-V106)</f>
        <v>0</v>
      </c>
    </row>
    <row r="107" spans="2:21" ht="12.75">
      <c r="B107" t="s">
        <v>2</v>
      </c>
      <c r="C107" s="2">
        <v>0</v>
      </c>
      <c r="D107" s="2">
        <f>-tau</f>
        <v>-1.618033988749895</v>
      </c>
      <c r="E107" s="2">
        <v>1</v>
      </c>
      <c r="F107" s="1" t="s">
        <v>4</v>
      </c>
      <c r="G107" s="2">
        <f>SQRT(C107*C107+D107*D107+E107*E107)</f>
        <v>1.902113032590307</v>
      </c>
      <c r="I107" s="4">
        <f t="shared" si="52"/>
        <v>0</v>
      </c>
      <c r="J107" s="4">
        <f t="shared" si="52"/>
        <v>-0.85065080835204</v>
      </c>
      <c r="K107" s="4">
        <f t="shared" si="52"/>
        <v>0.5257311121191336</v>
      </c>
      <c r="M107" t="s">
        <v>6</v>
      </c>
      <c r="N107" s="2">
        <v>0.8836874688298362</v>
      </c>
      <c r="P107">
        <f t="shared" si="53"/>
        <v>0</v>
      </c>
      <c r="Q107">
        <f t="shared" si="53"/>
        <v>-0.7517094596906683</v>
      </c>
      <c r="R107">
        <f t="shared" si="53"/>
        <v>0.464581995753652</v>
      </c>
      <c r="T107" t="s">
        <v>44</v>
      </c>
      <c r="U107">
        <f>(P107-P108)^2+(Q107-Q108)^2+(R107-R108)^2</f>
        <v>1</v>
      </c>
    </row>
    <row r="108" spans="2:21" ht="12.75">
      <c r="B108" t="s">
        <v>3</v>
      </c>
      <c r="C108" s="2">
        <f>tau</f>
        <v>1.618033988749895</v>
      </c>
      <c r="D108" s="2">
        <v>-1</v>
      </c>
      <c r="E108" s="2">
        <v>0</v>
      </c>
      <c r="F108" s="1" t="s">
        <v>4</v>
      </c>
      <c r="G108" s="2">
        <f>SQRT(C108*C108+D108*D108+E108*E108)</f>
        <v>1.902113032590307</v>
      </c>
      <c r="I108" s="4">
        <f t="shared" si="52"/>
        <v>0.85065080835204</v>
      </c>
      <c r="J108" s="4">
        <f t="shared" si="52"/>
        <v>-0.5257311121191336</v>
      </c>
      <c r="K108" s="4">
        <f t="shared" si="52"/>
        <v>0</v>
      </c>
      <c r="M108" t="s">
        <v>7</v>
      </c>
      <c r="N108" s="2">
        <v>1.0077957491765153</v>
      </c>
      <c r="P108">
        <f t="shared" si="53"/>
        <v>0.8572822686907524</v>
      </c>
      <c r="Q108">
        <f t="shared" si="53"/>
        <v>-0.5298295800035048</v>
      </c>
      <c r="R108">
        <f t="shared" si="53"/>
        <v>0</v>
      </c>
      <c r="T108" t="s">
        <v>11</v>
      </c>
      <c r="U108">
        <f>(P108-P106)^2+(Q108-Q106)^2+(R108-R106)^2</f>
        <v>0.9999999999999999</v>
      </c>
    </row>
    <row r="109" ht="12.75"/>
    <row r="110" spans="1:23" ht="12.75">
      <c r="A110" s="9" t="s">
        <v>53</v>
      </c>
      <c r="B110" t="s">
        <v>1</v>
      </c>
      <c r="C110" s="2">
        <v>1</v>
      </c>
      <c r="D110" s="2">
        <v>1</v>
      </c>
      <c r="E110" s="2">
        <v>1</v>
      </c>
      <c r="F110" s="1" t="s">
        <v>4</v>
      </c>
      <c r="G110" s="2">
        <f>SQRT(C110*C110+D110*D110+E110*E110)</f>
        <v>1.7320508075688772</v>
      </c>
      <c r="I110" s="4">
        <f aca="true" t="shared" si="54" ref="I110:K112">C110/$G110</f>
        <v>0.5773502691896258</v>
      </c>
      <c r="J110" s="4">
        <f t="shared" si="54"/>
        <v>0.5773502691896258</v>
      </c>
      <c r="K110" s="4">
        <f t="shared" si="54"/>
        <v>0.5773502691896258</v>
      </c>
      <c r="M110" t="s">
        <v>5</v>
      </c>
      <c r="N110" s="2">
        <v>0.5352331346596351</v>
      </c>
      <c r="P110">
        <f aca="true" t="shared" si="55" ref="P110:R112">I110*$N110</f>
        <v>0.30901699437494756</v>
      </c>
      <c r="Q110">
        <f t="shared" si="55"/>
        <v>0.30901699437494756</v>
      </c>
      <c r="R110">
        <f t="shared" si="55"/>
        <v>0.30901699437494756</v>
      </c>
      <c r="T110" t="s">
        <v>10</v>
      </c>
      <c r="U110">
        <f>(P110-P111)^2+(Q110-Q111)^2+(R110-R111)^2</f>
        <v>1.0000000000000002</v>
      </c>
      <c r="V110">
        <f>SUM(U110:U112)</f>
        <v>3</v>
      </c>
      <c r="W110">
        <f>1000000*(3-V110)</f>
        <v>0</v>
      </c>
    </row>
    <row r="111" spans="2:21" ht="12.75">
      <c r="B111" t="s">
        <v>2</v>
      </c>
      <c r="C111" s="2">
        <v>0</v>
      </c>
      <c r="D111" s="2">
        <f>-1/tau</f>
        <v>-0.6180339887498948</v>
      </c>
      <c r="E111" s="2">
        <f>-tau</f>
        <v>-1.618033988749895</v>
      </c>
      <c r="F111" s="1" t="s">
        <v>4</v>
      </c>
      <c r="G111" s="2">
        <f>SQRT(C111*C111+D111*D111+E111*E111)</f>
        <v>1.7320508075688772</v>
      </c>
      <c r="I111" s="4">
        <f t="shared" si="54"/>
        <v>0</v>
      </c>
      <c r="J111" s="4">
        <f t="shared" si="54"/>
        <v>-0.35682208977308993</v>
      </c>
      <c r="K111" s="4">
        <f t="shared" si="54"/>
        <v>-0.9341723589627158</v>
      </c>
      <c r="M111" t="s">
        <v>6</v>
      </c>
      <c r="N111" s="8">
        <v>0.5352331346596347</v>
      </c>
      <c r="P111">
        <f t="shared" si="55"/>
        <v>0</v>
      </c>
      <c r="Q111">
        <f t="shared" si="55"/>
        <v>-0.19098300562505252</v>
      </c>
      <c r="R111">
        <f t="shared" si="55"/>
        <v>-0.4999999999999999</v>
      </c>
      <c r="T111" t="s">
        <v>44</v>
      </c>
      <c r="U111">
        <f>(P111-P112)^2+(Q111-Q112)^2+(R111-R112)^2</f>
        <v>1</v>
      </c>
    </row>
    <row r="112" spans="2:21" ht="12.75">
      <c r="B112" t="s">
        <v>3</v>
      </c>
      <c r="C112" s="8">
        <f>tau</f>
        <v>1.618033988749895</v>
      </c>
      <c r="D112" s="2">
        <v>-1</v>
      </c>
      <c r="E112" s="2">
        <v>0</v>
      </c>
      <c r="F112" s="1" t="s">
        <v>4</v>
      </c>
      <c r="G112" s="2">
        <f>SQRT(C112*C112+D112*D112+E112*E112)</f>
        <v>1.902113032590307</v>
      </c>
      <c r="I112" s="4">
        <f t="shared" si="54"/>
        <v>0.85065080835204</v>
      </c>
      <c r="J112" s="4">
        <f t="shared" si="54"/>
        <v>-0.5257311121191336</v>
      </c>
      <c r="K112" s="4">
        <f t="shared" si="54"/>
        <v>0</v>
      </c>
      <c r="M112" t="s">
        <v>7</v>
      </c>
      <c r="N112" s="2">
        <v>0.9510565162951536</v>
      </c>
      <c r="P112">
        <f t="shared" si="55"/>
        <v>0.8090169943749476</v>
      </c>
      <c r="Q112">
        <f t="shared" si="55"/>
        <v>-0.5</v>
      </c>
      <c r="R112">
        <f t="shared" si="55"/>
        <v>0</v>
      </c>
      <c r="T112" t="s">
        <v>11</v>
      </c>
      <c r="U112">
        <f>(P112-P110)^2+(Q112-Q110)^2+(R112-R110)^2</f>
        <v>1.0000000000000002</v>
      </c>
    </row>
    <row r="113" ht="12.75"/>
    <row r="114" spans="1:23" ht="12.75">
      <c r="A114" s="9" t="s">
        <v>54</v>
      </c>
      <c r="B114" t="s">
        <v>1</v>
      </c>
      <c r="C114" s="2">
        <v>1</v>
      </c>
      <c r="D114" s="2">
        <v>1</v>
      </c>
      <c r="E114" s="2">
        <v>1</v>
      </c>
      <c r="F114" s="1" t="s">
        <v>4</v>
      </c>
      <c r="G114" s="2">
        <f>SQRT(C114*C114+D114*D114+E114*E114)</f>
        <v>1.7320508075688772</v>
      </c>
      <c r="I114" s="4">
        <f aca="true" t="shared" si="56" ref="I114:K116">C114/$G114</f>
        <v>0.5773502691896258</v>
      </c>
      <c r="J114" s="4">
        <f t="shared" si="56"/>
        <v>0.5773502691896258</v>
      </c>
      <c r="K114" s="4">
        <f t="shared" si="56"/>
        <v>0.5773502691896258</v>
      </c>
      <c r="M114" t="s">
        <v>5</v>
      </c>
      <c r="N114" s="2">
        <v>0.5352331346596347</v>
      </c>
      <c r="P114">
        <f aca="true" t="shared" si="57" ref="P114:R116">I114*$N114</f>
        <v>0.3090169943749474</v>
      </c>
      <c r="Q114">
        <f t="shared" si="57"/>
        <v>0.3090169943749474</v>
      </c>
      <c r="R114">
        <f t="shared" si="57"/>
        <v>0.3090169943749474</v>
      </c>
      <c r="T114" t="s">
        <v>10</v>
      </c>
      <c r="U114">
        <f>(P114-P115)^2+(Q114-Q115)^2+(R114-R115)^2</f>
        <v>1</v>
      </c>
      <c r="V114">
        <f>SUM(U114:U116)</f>
        <v>3</v>
      </c>
      <c r="W114">
        <f>1000000*(3-V114)</f>
        <v>0</v>
      </c>
    </row>
    <row r="115" spans="2:21" ht="12.75">
      <c r="B115" t="s">
        <v>2</v>
      </c>
      <c r="C115" s="2">
        <v>0</v>
      </c>
      <c r="D115" s="2">
        <f>-1/tau</f>
        <v>-0.6180339887498948</v>
      </c>
      <c r="E115" s="2">
        <f>-tau</f>
        <v>-1.618033988749895</v>
      </c>
      <c r="F115" s="1" t="s">
        <v>4</v>
      </c>
      <c r="G115" s="2">
        <f>SQRT(C115*C115+D115*D115+E115*E115)</f>
        <v>1.7320508075688772</v>
      </c>
      <c r="I115" s="4">
        <f t="shared" si="56"/>
        <v>0</v>
      </c>
      <c r="J115" s="4">
        <f t="shared" si="56"/>
        <v>-0.35682208977308993</v>
      </c>
      <c r="K115" s="4">
        <f t="shared" si="56"/>
        <v>-0.9341723589627158</v>
      </c>
      <c r="M115" t="s">
        <v>6</v>
      </c>
      <c r="N115" s="2">
        <v>0.535233134659635</v>
      </c>
      <c r="P115">
        <f t="shared" si="57"/>
        <v>0</v>
      </c>
      <c r="Q115">
        <f t="shared" si="57"/>
        <v>-0.1909830056250526</v>
      </c>
      <c r="R115">
        <f t="shared" si="57"/>
        <v>-0.5000000000000001</v>
      </c>
      <c r="T115" t="s">
        <v>44</v>
      </c>
      <c r="U115">
        <f>(P115-P116)^2+(Q115-Q116)^2+(R115-R116)^2</f>
        <v>0.9999999999999999</v>
      </c>
    </row>
    <row r="116" spans="2:21" ht="12.75">
      <c r="B116" t="s">
        <v>3</v>
      </c>
      <c r="C116" s="2">
        <f>-tau</f>
        <v>-1.618033988749895</v>
      </c>
      <c r="D116" s="8">
        <v>1</v>
      </c>
      <c r="E116" s="2">
        <v>0</v>
      </c>
      <c r="F116" s="1" t="s">
        <v>4</v>
      </c>
      <c r="G116" s="2">
        <f>SQRT(C116*C116+D116*D116+E116*E116)</f>
        <v>1.902113032590307</v>
      </c>
      <c r="I116" s="4">
        <f t="shared" si="56"/>
        <v>-0.85065080835204</v>
      </c>
      <c r="J116" s="4">
        <f t="shared" si="56"/>
        <v>0.5257311121191336</v>
      </c>
      <c r="K116" s="4">
        <f t="shared" si="56"/>
        <v>0</v>
      </c>
      <c r="M116" t="s">
        <v>7</v>
      </c>
      <c r="N116" s="2">
        <v>0.7502451004089261</v>
      </c>
      <c r="P116">
        <f t="shared" si="57"/>
        <v>-0.6381966011250104</v>
      </c>
      <c r="Q116">
        <f t="shared" si="57"/>
        <v>0.3944271909999158</v>
      </c>
      <c r="R116">
        <f t="shared" si="57"/>
        <v>0</v>
      </c>
      <c r="T116" t="s">
        <v>11</v>
      </c>
      <c r="U116">
        <f>(P116-P114)^2+(Q116-Q114)^2+(R116-R114)^2</f>
        <v>0.9999999999999999</v>
      </c>
    </row>
    <row r="117" ht="12.75"/>
    <row r="118" spans="1:23" ht="12.75">
      <c r="A118" s="9" t="s">
        <v>55</v>
      </c>
      <c r="B118" t="s">
        <v>1</v>
      </c>
      <c r="C118" s="2">
        <v>1</v>
      </c>
      <c r="D118" s="2">
        <v>1</v>
      </c>
      <c r="E118" s="2">
        <v>1</v>
      </c>
      <c r="F118" s="1" t="s">
        <v>4</v>
      </c>
      <c r="G118" s="2">
        <f>SQRT(C118*C118+D118*D118+E118*E118)</f>
        <v>1.7320508075688772</v>
      </c>
      <c r="I118" s="4">
        <f aca="true" t="shared" si="58" ref="I118:K120">C118/$G118</f>
        <v>0.5773502691896258</v>
      </c>
      <c r="J118" s="4">
        <f t="shared" si="58"/>
        <v>0.5773502691896258</v>
      </c>
      <c r="K118" s="4">
        <f t="shared" si="58"/>
        <v>0.5773502691896258</v>
      </c>
      <c r="M118" t="s">
        <v>5</v>
      </c>
      <c r="N118" s="2">
        <v>1.4012585384440734</v>
      </c>
      <c r="P118">
        <f aca="true" t="shared" si="59" ref="P118:R120">I118*$N118</f>
        <v>0.8090169943749475</v>
      </c>
      <c r="Q118">
        <f t="shared" si="59"/>
        <v>0.8090169943749475</v>
      </c>
      <c r="R118">
        <f t="shared" si="59"/>
        <v>0.8090169943749475</v>
      </c>
      <c r="T118" t="s">
        <v>10</v>
      </c>
      <c r="U118">
        <f>(P118-P119)^2+(Q118-Q119)^2+(R118-R119)^2</f>
        <v>1</v>
      </c>
      <c r="V118">
        <f>SUM(U118:U120)</f>
        <v>3</v>
      </c>
      <c r="W118">
        <f>1000000*(3-V118)</f>
        <v>0</v>
      </c>
    </row>
    <row r="119" spans="2:21" ht="12.75">
      <c r="B119" t="s">
        <v>2</v>
      </c>
      <c r="C119" s="2">
        <v>1</v>
      </c>
      <c r="D119" s="2">
        <v>0</v>
      </c>
      <c r="E119" s="2">
        <f>tau</f>
        <v>1.618033988749895</v>
      </c>
      <c r="F119" s="1" t="s">
        <v>4</v>
      </c>
      <c r="G119" s="2">
        <f>SQRT(C119*C119+D119*D119+E119*E119)</f>
        <v>1.902113032590307</v>
      </c>
      <c r="I119" s="4">
        <f t="shared" si="58"/>
        <v>0.5257311121191336</v>
      </c>
      <c r="J119" s="4">
        <f t="shared" si="58"/>
        <v>0</v>
      </c>
      <c r="K119" s="4">
        <f t="shared" si="58"/>
        <v>0.85065080835204</v>
      </c>
      <c r="M119" t="s">
        <v>6</v>
      </c>
      <c r="N119" s="2">
        <v>1.6392474765307403</v>
      </c>
      <c r="P119">
        <f t="shared" si="59"/>
        <v>0.8618033988749895</v>
      </c>
      <c r="Q119">
        <f t="shared" si="59"/>
        <v>0</v>
      </c>
      <c r="R119">
        <f t="shared" si="59"/>
        <v>1.394427190999916</v>
      </c>
      <c r="T119" t="s">
        <v>44</v>
      </c>
      <c r="U119">
        <f>(P119-P120)^2+(Q119-Q120)^2+(R119-R120)^2</f>
        <v>1.0000000000000002</v>
      </c>
    </row>
    <row r="120" spans="2:21" ht="12.75">
      <c r="B120" t="s">
        <v>3</v>
      </c>
      <c r="C120" s="2">
        <f>tau</f>
        <v>1.618033988749895</v>
      </c>
      <c r="D120" s="2">
        <v>0</v>
      </c>
      <c r="E120" s="2">
        <f>1/tau</f>
        <v>0.6180339887498948</v>
      </c>
      <c r="F120" s="1" t="s">
        <v>4</v>
      </c>
      <c r="G120" s="2">
        <f>SQRT(C120*C120+D120*D120+E120*E120)</f>
        <v>1.7320508075688772</v>
      </c>
      <c r="I120" s="4">
        <f t="shared" si="58"/>
        <v>0.9341723589627158</v>
      </c>
      <c r="J120" s="4">
        <f t="shared" si="58"/>
        <v>0</v>
      </c>
      <c r="K120" s="4">
        <f t="shared" si="58"/>
        <v>0.35682208977308993</v>
      </c>
      <c r="M120" t="s">
        <v>7</v>
      </c>
      <c r="N120" s="2">
        <v>1.4012585384440734</v>
      </c>
      <c r="P120">
        <f t="shared" si="59"/>
        <v>1.3090169943749475</v>
      </c>
      <c r="Q120">
        <f t="shared" si="59"/>
        <v>0</v>
      </c>
      <c r="R120">
        <f t="shared" si="59"/>
        <v>0.49999999999999994</v>
      </c>
      <c r="T120" t="s">
        <v>11</v>
      </c>
      <c r="U120">
        <f>(P120-P118)^2+(Q120-Q118)^2+(R120-R118)^2</f>
        <v>1</v>
      </c>
    </row>
    <row r="121" ht="12.75"/>
    <row r="122" spans="1:23" ht="12.75">
      <c r="A122" s="9" t="s">
        <v>56</v>
      </c>
      <c r="B122" t="s">
        <v>1</v>
      </c>
      <c r="C122" s="2">
        <v>1</v>
      </c>
      <c r="D122" s="2">
        <v>1</v>
      </c>
      <c r="E122" s="2">
        <v>1</v>
      </c>
      <c r="F122" s="1" t="s">
        <v>4</v>
      </c>
      <c r="G122" s="2">
        <f>SQRT(C122*C122+D122*D122+E122*E122)</f>
        <v>1.7320508075688772</v>
      </c>
      <c r="I122" s="4">
        <f aca="true" t="shared" si="60" ref="I122:K124">C122/$G122</f>
        <v>0.5773502691896258</v>
      </c>
      <c r="J122" s="4">
        <f t="shared" si="60"/>
        <v>0.5773502691896258</v>
      </c>
      <c r="K122" s="4">
        <f t="shared" si="60"/>
        <v>0.5773502691896258</v>
      </c>
      <c r="M122" t="s">
        <v>5</v>
      </c>
      <c r="N122" s="2">
        <v>1.4012585384440732</v>
      </c>
      <c r="P122">
        <f aca="true" t="shared" si="61" ref="P122:R124">I122*$N122</f>
        <v>0.8090169943749473</v>
      </c>
      <c r="Q122">
        <f t="shared" si="61"/>
        <v>0.8090169943749473</v>
      </c>
      <c r="R122">
        <f t="shared" si="61"/>
        <v>0.8090169943749473</v>
      </c>
      <c r="T122" t="s">
        <v>10</v>
      </c>
      <c r="U122">
        <f>(P122-P123)^2+(Q122-Q123)^2+(R122-R123)^2</f>
        <v>1</v>
      </c>
      <c r="V122">
        <f>SUM(U122:U124)</f>
        <v>3</v>
      </c>
      <c r="W122">
        <f>1000000*(3-V122)</f>
        <v>0</v>
      </c>
    </row>
    <row r="123" spans="2:21" ht="12.75">
      <c r="B123" t="s">
        <v>2</v>
      </c>
      <c r="C123" s="2">
        <v>1</v>
      </c>
      <c r="D123" s="2">
        <v>0</v>
      </c>
      <c r="E123" s="2">
        <f>tau</f>
        <v>1.618033988749895</v>
      </c>
      <c r="F123" s="1" t="s">
        <v>4</v>
      </c>
      <c r="G123" s="2">
        <f>SQRT(C123*C123+D123*D123+E123*E123)</f>
        <v>1.902113032590307</v>
      </c>
      <c r="I123" s="4">
        <f t="shared" si="60"/>
        <v>0.5257311121191336</v>
      </c>
      <c r="J123" s="4">
        <f t="shared" si="60"/>
        <v>0</v>
      </c>
      <c r="K123" s="4">
        <f t="shared" si="60"/>
        <v>0.85065080835204</v>
      </c>
      <c r="M123" t="s">
        <v>6</v>
      </c>
      <c r="N123" s="2">
        <v>0.5877852522924729</v>
      </c>
      <c r="P123">
        <f t="shared" si="61"/>
        <v>0.3090169943749473</v>
      </c>
      <c r="Q123">
        <f t="shared" si="61"/>
        <v>0</v>
      </c>
      <c r="R123">
        <f t="shared" si="61"/>
        <v>0.49999999999999983</v>
      </c>
      <c r="T123" t="s">
        <v>44</v>
      </c>
      <c r="U123">
        <f>(P123-P124)^2+(Q123-Q124)^2+(R123-R124)^2</f>
        <v>1</v>
      </c>
    </row>
    <row r="124" spans="2:21" ht="12.75">
      <c r="B124" t="s">
        <v>3</v>
      </c>
      <c r="C124" s="2">
        <f>tau</f>
        <v>1.618033988749895</v>
      </c>
      <c r="D124" s="2">
        <v>0</v>
      </c>
      <c r="E124" s="2">
        <f>1/tau</f>
        <v>0.6180339887498948</v>
      </c>
      <c r="F124" s="1" t="s">
        <v>4</v>
      </c>
      <c r="G124" s="2">
        <f>SQRT(C124*C124+D124*D124+E124*E124)</f>
        <v>1.7320508075688772</v>
      </c>
      <c r="I124" s="4">
        <f t="shared" si="60"/>
        <v>0.9341723589627158</v>
      </c>
      <c r="J124" s="4">
        <f t="shared" si="60"/>
        <v>0</v>
      </c>
      <c r="K124" s="4">
        <f t="shared" si="60"/>
        <v>0.35682208977308993</v>
      </c>
      <c r="M124" t="s">
        <v>7</v>
      </c>
      <c r="N124" s="2">
        <v>1.4012585384440732</v>
      </c>
      <c r="P124">
        <f t="shared" si="61"/>
        <v>1.3090169943749472</v>
      </c>
      <c r="Q124">
        <f t="shared" si="61"/>
        <v>0</v>
      </c>
      <c r="R124">
        <f t="shared" si="61"/>
        <v>0.4999999999999999</v>
      </c>
      <c r="T124" t="s">
        <v>11</v>
      </c>
      <c r="U124">
        <f>(P124-P122)^2+(Q124-Q122)^2+(R124-R122)^2</f>
        <v>0.9999999999999998</v>
      </c>
    </row>
    <row r="125" ht="12.75"/>
    <row r="126" spans="1:23" ht="12.75">
      <c r="A126" s="9" t="s">
        <v>57</v>
      </c>
      <c r="B126" t="s">
        <v>1</v>
      </c>
      <c r="C126" s="2">
        <v>1</v>
      </c>
      <c r="D126" s="2">
        <v>1</v>
      </c>
      <c r="E126" s="2">
        <v>1</v>
      </c>
      <c r="F126" s="1" t="s">
        <v>4</v>
      </c>
      <c r="G126" s="2">
        <f>SQRT(C126*C126+D126*D126+E126*E126)</f>
        <v>1.7320508075688772</v>
      </c>
      <c r="I126" s="4">
        <f aca="true" t="shared" si="62" ref="I126:K128">C126/$G126</f>
        <v>0.5773502691896258</v>
      </c>
      <c r="J126" s="4">
        <f t="shared" si="62"/>
        <v>0.5773502691896258</v>
      </c>
      <c r="K126" s="4">
        <f t="shared" si="62"/>
        <v>0.5773502691896258</v>
      </c>
      <c r="M126" t="s">
        <v>5</v>
      </c>
      <c r="N126" s="2">
        <v>1.056261606816533</v>
      </c>
      <c r="P126">
        <f aca="true" t="shared" si="63" ref="P126:R128">I126*$N126</f>
        <v>0.609832923030192</v>
      </c>
      <c r="Q126">
        <f t="shared" si="63"/>
        <v>0.609832923030192</v>
      </c>
      <c r="R126">
        <f t="shared" si="63"/>
        <v>0.609832923030192</v>
      </c>
      <c r="T126" t="s">
        <v>10</v>
      </c>
      <c r="U126">
        <f>(P126-P127)^2+(Q126-Q127)^2+(R126-R127)^2</f>
        <v>1</v>
      </c>
      <c r="V126">
        <f>SUM(U126:U128)</f>
        <v>3</v>
      </c>
      <c r="W126">
        <f>1000000*(3-V126)</f>
        <v>0</v>
      </c>
    </row>
    <row r="127" spans="2:21" ht="12.75">
      <c r="B127" t="s">
        <v>2</v>
      </c>
      <c r="C127" s="2">
        <v>1</v>
      </c>
      <c r="D127" s="2">
        <v>0</v>
      </c>
      <c r="E127" s="2">
        <f>tau</f>
        <v>1.618033988749895</v>
      </c>
      <c r="F127" s="1" t="s">
        <v>4</v>
      </c>
      <c r="G127" s="2">
        <f>SQRT(C127*C127+D127*D127+E127*E127)</f>
        <v>1.902113032590307</v>
      </c>
      <c r="I127" s="4">
        <f t="shared" si="62"/>
        <v>0.5257311121191336</v>
      </c>
      <c r="J127" s="4">
        <f t="shared" si="62"/>
        <v>0</v>
      </c>
      <c r="K127" s="4">
        <f t="shared" si="62"/>
        <v>0.85065080835204</v>
      </c>
      <c r="M127" t="s">
        <v>6</v>
      </c>
      <c r="N127" s="2">
        <v>1.6067232121035393</v>
      </c>
      <c r="P127">
        <f t="shared" si="63"/>
        <v>0.8447043811668202</v>
      </c>
      <c r="Q127">
        <f t="shared" si="63"/>
        <v>0</v>
      </c>
      <c r="R127">
        <f t="shared" si="63"/>
        <v>1.366760399173862</v>
      </c>
      <c r="T127" t="s">
        <v>44</v>
      </c>
      <c r="U127">
        <f>(P127-P128)^2+(Q127-Q128)^2+(R127-R128)^2</f>
        <v>1.0000000000000002</v>
      </c>
    </row>
    <row r="128" spans="2:21" ht="12.75">
      <c r="B128" t="s">
        <v>3</v>
      </c>
      <c r="C128" s="2">
        <f>tau</f>
        <v>1.618033988749895</v>
      </c>
      <c r="D128" s="2">
        <v>0</v>
      </c>
      <c r="E128" s="2">
        <f>1/tau</f>
        <v>0.6180339887498948</v>
      </c>
      <c r="F128" s="1" t="s">
        <v>4</v>
      </c>
      <c r="G128" s="2">
        <f>SQRT(C128*C128+D128*D128+E128*E128)</f>
        <v>1.7320508075688772</v>
      </c>
      <c r="I128" s="4">
        <f t="shared" si="62"/>
        <v>0.9341723589627158</v>
      </c>
      <c r="J128" s="4">
        <f t="shared" si="62"/>
        <v>0</v>
      </c>
      <c r="K128" s="4">
        <f t="shared" si="62"/>
        <v>0.35682208977308993</v>
      </c>
      <c r="M128" t="s">
        <v>7</v>
      </c>
      <c r="N128" s="2">
        <v>1.4973179656496054</v>
      </c>
      <c r="P128">
        <f t="shared" si="63"/>
        <v>1.3987530560881465</v>
      </c>
      <c r="Q128">
        <f t="shared" si="63"/>
        <v>0</v>
      </c>
      <c r="R128">
        <f t="shared" si="63"/>
        <v>0.5342761255578838</v>
      </c>
      <c r="T128" t="s">
        <v>11</v>
      </c>
      <c r="U128">
        <f>(P128-P126)^2+(Q128-Q126)^2+(R128-R126)^2</f>
        <v>1</v>
      </c>
    </row>
    <row r="129" ht="12.75"/>
    <row r="130" spans="1:23" ht="12.75">
      <c r="A130" s="10" t="s">
        <v>58</v>
      </c>
      <c r="B130" t="s">
        <v>1</v>
      </c>
      <c r="C130" s="2">
        <v>1</v>
      </c>
      <c r="D130" s="2">
        <v>1</v>
      </c>
      <c r="E130" s="2">
        <v>1</v>
      </c>
      <c r="F130" s="1" t="s">
        <v>4</v>
      </c>
      <c r="G130" s="2">
        <f>SQRT(C130*C130+D130*D130+E130*E130)</f>
        <v>1.7320508075688772</v>
      </c>
      <c r="I130" s="4">
        <f aca="true" t="shared" si="64" ref="I130:K132">C130/$G130</f>
        <v>0.5773502691896258</v>
      </c>
      <c r="J130" s="4">
        <f t="shared" si="64"/>
        <v>0.5773502691896258</v>
      </c>
      <c r="K130" s="4">
        <f t="shared" si="64"/>
        <v>0.5773502691896258</v>
      </c>
      <c r="M130" t="s">
        <v>5</v>
      </c>
      <c r="N130" s="2">
        <v>1.4973179656496054</v>
      </c>
      <c r="P130">
        <f aca="true" t="shared" si="65" ref="P130:R132">I130*$N130</f>
        <v>0.8644769305302626</v>
      </c>
      <c r="Q130">
        <f t="shared" si="65"/>
        <v>0.8644769305302626</v>
      </c>
      <c r="R130">
        <f t="shared" si="65"/>
        <v>0.8644769305302626</v>
      </c>
      <c r="T130" t="s">
        <v>10</v>
      </c>
      <c r="U130">
        <f>(P130-P131)^2+(Q130-Q131)^2+(R130-R131)^2</f>
        <v>1</v>
      </c>
      <c r="V130">
        <f>SUM(U130:U132)</f>
        <v>3</v>
      </c>
      <c r="W130">
        <f>1000000*(3-V130)</f>
        <v>0</v>
      </c>
    </row>
    <row r="131" spans="2:21" ht="12.75">
      <c r="B131" t="s">
        <v>2</v>
      </c>
      <c r="C131" s="2">
        <v>1</v>
      </c>
      <c r="D131" s="2">
        <v>0</v>
      </c>
      <c r="E131" s="2">
        <f>tau</f>
        <v>1.618033988749895</v>
      </c>
      <c r="F131" s="1" t="s">
        <v>4</v>
      </c>
      <c r="G131" s="2">
        <f>SQRT(C131*C131+D131*D131+E131*E131)</f>
        <v>1.902113032590307</v>
      </c>
      <c r="I131" s="4">
        <f t="shared" si="64"/>
        <v>0.5257311121191336</v>
      </c>
      <c r="J131" s="4">
        <f t="shared" si="64"/>
        <v>0</v>
      </c>
      <c r="K131" s="4">
        <f t="shared" si="64"/>
        <v>0.85065080835204</v>
      </c>
      <c r="M131" t="s">
        <v>6</v>
      </c>
      <c r="N131" s="2">
        <v>1.6067232121035395</v>
      </c>
      <c r="P131">
        <f t="shared" si="65"/>
        <v>0.8447043811668205</v>
      </c>
      <c r="Q131">
        <f t="shared" si="65"/>
        <v>0</v>
      </c>
      <c r="R131">
        <f t="shared" si="65"/>
        <v>1.3667603991738622</v>
      </c>
      <c r="T131" t="s">
        <v>44</v>
      </c>
      <c r="U131">
        <f>(P131-P132)^2+(Q131-Q132)^2+(R131-R132)^2</f>
        <v>0.9999999999999998</v>
      </c>
    </row>
    <row r="132" spans="2:21" ht="12.75">
      <c r="B132" t="s">
        <v>3</v>
      </c>
      <c r="C132" s="2">
        <f>tau</f>
        <v>1.618033988749895</v>
      </c>
      <c r="D132" s="2">
        <v>0</v>
      </c>
      <c r="E132" s="2">
        <f>1/tau</f>
        <v>0.6180339887498948</v>
      </c>
      <c r="F132" s="1" t="s">
        <v>4</v>
      </c>
      <c r="G132" s="2">
        <f>SQRT(C132*C132+D132*D132+E132*E132)</f>
        <v>1.7320508075688772</v>
      </c>
      <c r="I132" s="4">
        <f t="shared" si="64"/>
        <v>0.9341723589627158</v>
      </c>
      <c r="J132" s="4">
        <f t="shared" si="64"/>
        <v>0</v>
      </c>
      <c r="K132" s="4">
        <f t="shared" si="64"/>
        <v>0.35682208977308993</v>
      </c>
      <c r="M132" t="s">
        <v>7</v>
      </c>
      <c r="N132" s="2">
        <v>1.0562616068165345</v>
      </c>
      <c r="P132">
        <f t="shared" si="65"/>
        <v>0.9867303969215506</v>
      </c>
      <c r="Q132">
        <f t="shared" si="65"/>
        <v>0</v>
      </c>
      <c r="R132">
        <f t="shared" si="65"/>
        <v>0.3768974738913577</v>
      </c>
      <c r="T132" t="s">
        <v>11</v>
      </c>
      <c r="U132">
        <f>(P132-P130)^2+(Q132-Q130)^2+(R132-R130)^2</f>
        <v>1.0000000000000002</v>
      </c>
    </row>
    <row r="133" ht="12.75"/>
    <row r="134" spans="1:23" ht="12.75">
      <c r="A134" s="9" t="s">
        <v>59</v>
      </c>
      <c r="B134" t="s">
        <v>1</v>
      </c>
      <c r="C134" s="2">
        <v>1</v>
      </c>
      <c r="D134" s="2">
        <v>0</v>
      </c>
      <c r="E134" s="2">
        <f>tau</f>
        <v>1.618033988749895</v>
      </c>
      <c r="F134" s="1" t="s">
        <v>4</v>
      </c>
      <c r="G134" s="2">
        <f>SQRT(C134*C134+D134*D134+E134*E134)</f>
        <v>1.902113032590307</v>
      </c>
      <c r="I134" s="4">
        <f aca="true" t="shared" si="66" ref="I134:K136">C134/$G134</f>
        <v>0.5257311121191336</v>
      </c>
      <c r="J134" s="4">
        <f t="shared" si="66"/>
        <v>0</v>
      </c>
      <c r="K134" s="4">
        <f t="shared" si="66"/>
        <v>0.85065080835204</v>
      </c>
      <c r="M134" t="s">
        <v>5</v>
      </c>
      <c r="N134" s="2">
        <v>0.5877852522924731</v>
      </c>
      <c r="P134">
        <f aca="true" t="shared" si="67" ref="P134:R136">I134*$N134</f>
        <v>0.3090169943749474</v>
      </c>
      <c r="Q134">
        <f t="shared" si="67"/>
        <v>0</v>
      </c>
      <c r="R134">
        <f t="shared" si="67"/>
        <v>0.5</v>
      </c>
      <c r="T134" t="s">
        <v>10</v>
      </c>
      <c r="U134">
        <f>(P134-P135)^2+(Q134-Q135)^2+(R134-R135)^2</f>
        <v>1</v>
      </c>
      <c r="V134">
        <f>SUM(U134:U136)</f>
        <v>3</v>
      </c>
      <c r="W134">
        <f>1000000*(3-V134)</f>
        <v>0</v>
      </c>
    </row>
    <row r="135" spans="2:21" ht="12.75">
      <c r="B135" t="s">
        <v>2</v>
      </c>
      <c r="C135" s="2">
        <v>0</v>
      </c>
      <c r="D135" s="2">
        <f>-tau</f>
        <v>-1.618033988749895</v>
      </c>
      <c r="E135" s="2">
        <v>-1</v>
      </c>
      <c r="F135" s="1" t="s">
        <v>4</v>
      </c>
      <c r="G135" s="2">
        <f>SQRT(C135*C135+D135*D135+E135*E135)</f>
        <v>1.902113032590307</v>
      </c>
      <c r="I135" s="4">
        <f t="shared" si="66"/>
        <v>0</v>
      </c>
      <c r="J135" s="4">
        <f t="shared" si="66"/>
        <v>-0.85065080835204</v>
      </c>
      <c r="K135" s="4">
        <f t="shared" si="66"/>
        <v>-0.5257311121191336</v>
      </c>
      <c r="M135" t="s">
        <v>6</v>
      </c>
      <c r="N135" s="2">
        <v>0.5877852522924731</v>
      </c>
      <c r="P135">
        <f t="shared" si="67"/>
        <v>0</v>
      </c>
      <c r="Q135">
        <f t="shared" si="67"/>
        <v>-0.5</v>
      </c>
      <c r="R135">
        <f t="shared" si="67"/>
        <v>-0.3090169943749474</v>
      </c>
      <c r="T135" t="s">
        <v>44</v>
      </c>
      <c r="U135">
        <f>(P135-P136)^2+(Q135-Q136)^2+(R135-R136)^2</f>
        <v>1</v>
      </c>
    </row>
    <row r="136" spans="2:21" ht="12.75">
      <c r="B136" t="s">
        <v>3</v>
      </c>
      <c r="C136" s="2">
        <f>-tau</f>
        <v>-1.618033988749895</v>
      </c>
      <c r="D136" s="2">
        <v>1</v>
      </c>
      <c r="E136" s="2">
        <v>0</v>
      </c>
      <c r="F136" s="1" t="s">
        <v>4</v>
      </c>
      <c r="G136" s="2">
        <f>SQRT(C136*C136+D136*D136+E136*E136)</f>
        <v>1.902113032590307</v>
      </c>
      <c r="I136" s="4">
        <f t="shared" si="66"/>
        <v>-0.85065080835204</v>
      </c>
      <c r="J136" s="4">
        <f t="shared" si="66"/>
        <v>0.5257311121191336</v>
      </c>
      <c r="K136" s="4">
        <f t="shared" si="66"/>
        <v>0</v>
      </c>
      <c r="M136" t="s">
        <v>7</v>
      </c>
      <c r="N136" s="2">
        <v>0.5877852522924731</v>
      </c>
      <c r="P136">
        <f t="shared" si="67"/>
        <v>-0.5</v>
      </c>
      <c r="Q136">
        <f t="shared" si="67"/>
        <v>0.3090169943749474</v>
      </c>
      <c r="R136">
        <f t="shared" si="67"/>
        <v>0</v>
      </c>
      <c r="T136" t="s">
        <v>11</v>
      </c>
      <c r="U136">
        <f>(P136-P134)^2+(Q136-Q134)^2+(R136-R134)^2</f>
        <v>1</v>
      </c>
    </row>
    <row r="137" ht="12.75"/>
    <row r="138" spans="1:23" ht="12.75">
      <c r="A138" s="9" t="s">
        <v>60</v>
      </c>
      <c r="B138" t="s">
        <v>1</v>
      </c>
      <c r="C138" s="2">
        <v>1</v>
      </c>
      <c r="D138" s="2">
        <v>0</v>
      </c>
      <c r="E138" s="2">
        <f>tau</f>
        <v>1.618033988749895</v>
      </c>
      <c r="F138" s="1" t="s">
        <v>4</v>
      </c>
      <c r="G138" s="2">
        <f>SQRT(C138*C138+D138*D138+E138*E138)</f>
        <v>1.902113032590307</v>
      </c>
      <c r="I138" s="4">
        <f aca="true" t="shared" si="68" ref="I138:K140">C138/$G138</f>
        <v>0.5257311121191336</v>
      </c>
      <c r="J138" s="4">
        <f t="shared" si="68"/>
        <v>0</v>
      </c>
      <c r="K138" s="4">
        <f t="shared" si="68"/>
        <v>0.85065080835204</v>
      </c>
      <c r="M138" t="s">
        <v>5</v>
      </c>
      <c r="N138" s="2">
        <v>0.5877852522924734</v>
      </c>
      <c r="P138">
        <f aca="true" t="shared" si="69" ref="P138:R140">I138*$N138</f>
        <v>0.30901699437494756</v>
      </c>
      <c r="Q138">
        <f t="shared" si="69"/>
        <v>0</v>
      </c>
      <c r="R138">
        <f t="shared" si="69"/>
        <v>0.5000000000000002</v>
      </c>
      <c r="T138" t="s">
        <v>10</v>
      </c>
      <c r="U138">
        <f>(P138-P139)^2+(Q138-Q139)^2+(R138-R139)^2</f>
        <v>1</v>
      </c>
      <c r="V138">
        <f>SUM(U138:U140)</f>
        <v>3</v>
      </c>
      <c r="W138">
        <f>1000000*(3-V138)</f>
        <v>0</v>
      </c>
    </row>
    <row r="139" spans="2:21" ht="12.75">
      <c r="B139" t="s">
        <v>2</v>
      </c>
      <c r="C139" s="2">
        <v>0</v>
      </c>
      <c r="D139" s="2">
        <f>-tau</f>
        <v>-1.618033988749895</v>
      </c>
      <c r="E139" s="2">
        <v>-1</v>
      </c>
      <c r="F139" s="1" t="s">
        <v>4</v>
      </c>
      <c r="G139" s="2">
        <f>SQRT(C139*C139+D139*D139+E139*E139)</f>
        <v>1.902113032590307</v>
      </c>
      <c r="I139" s="4">
        <f t="shared" si="68"/>
        <v>0</v>
      </c>
      <c r="J139" s="4">
        <f t="shared" si="68"/>
        <v>-0.85065080835204</v>
      </c>
      <c r="K139" s="4">
        <f t="shared" si="68"/>
        <v>-0.5257311121191336</v>
      </c>
      <c r="M139" t="s">
        <v>6</v>
      </c>
      <c r="N139" s="2">
        <v>0.5877852522924729</v>
      </c>
      <c r="P139">
        <f t="shared" si="69"/>
        <v>0</v>
      </c>
      <c r="Q139">
        <f t="shared" si="69"/>
        <v>-0.49999999999999983</v>
      </c>
      <c r="R139">
        <f t="shared" si="69"/>
        <v>-0.3090169943749473</v>
      </c>
      <c r="T139" t="s">
        <v>44</v>
      </c>
      <c r="U139">
        <f>(P139-P140)^2+(Q139-Q140)^2+(R139-R140)^2</f>
        <v>0.9999999999999998</v>
      </c>
    </row>
    <row r="140" spans="2:21" ht="12.75">
      <c r="B140" t="s">
        <v>3</v>
      </c>
      <c r="C140" s="2">
        <f>tau</f>
        <v>1.618033988749895</v>
      </c>
      <c r="D140" s="8">
        <v>-1</v>
      </c>
      <c r="E140" s="2">
        <v>0</v>
      </c>
      <c r="F140" s="1" t="s">
        <v>4</v>
      </c>
      <c r="G140" s="2">
        <f>SQRT(C140*C140+D140*D140+E140*E140)</f>
        <v>1.902113032590307</v>
      </c>
      <c r="I140" s="4">
        <f t="shared" si="68"/>
        <v>0.85065080835204</v>
      </c>
      <c r="J140" s="4">
        <f t="shared" si="68"/>
        <v>-0.5257311121191336</v>
      </c>
      <c r="K140" s="4">
        <f t="shared" si="68"/>
        <v>0</v>
      </c>
      <c r="M140" t="s">
        <v>7</v>
      </c>
      <c r="N140" s="2">
        <v>1.1135163644116066</v>
      </c>
      <c r="P140">
        <f t="shared" si="69"/>
        <v>0.9472135954999579</v>
      </c>
      <c r="Q140">
        <f t="shared" si="69"/>
        <v>-0.5854101966249684</v>
      </c>
      <c r="R140">
        <f t="shared" si="69"/>
        <v>0</v>
      </c>
      <c r="T140" t="s">
        <v>11</v>
      </c>
      <c r="U140">
        <f>(P140-P138)^2+(Q140-Q138)^2+(R140-R138)^2</f>
        <v>1</v>
      </c>
    </row>
    <row r="141" ht="12.75"/>
    <row r="142" spans="1:23" ht="12.75">
      <c r="A142" s="10" t="s">
        <v>61</v>
      </c>
      <c r="B142" t="s">
        <v>1</v>
      </c>
      <c r="C142" s="2">
        <v>1</v>
      </c>
      <c r="D142" s="2">
        <v>0</v>
      </c>
      <c r="E142" s="2">
        <f>tau</f>
        <v>1.618033988749895</v>
      </c>
      <c r="F142" s="1" t="s">
        <v>4</v>
      </c>
      <c r="G142" s="2">
        <f>SQRT(C142*C142+D142*D142+E142*E142)</f>
        <v>1.902113032590307</v>
      </c>
      <c r="I142" s="4">
        <f aca="true" t="shared" si="70" ref="I142:K144">C142/$G142</f>
        <v>0.5257311121191336</v>
      </c>
      <c r="J142" s="4">
        <f t="shared" si="70"/>
        <v>0</v>
      </c>
      <c r="K142" s="4">
        <f t="shared" si="70"/>
        <v>0.85065080835204</v>
      </c>
      <c r="M142" t="s">
        <v>5</v>
      </c>
      <c r="N142" s="2">
        <v>1.1135163644116068</v>
      </c>
      <c r="P142">
        <f aca="true" t="shared" si="71" ref="P142:R144">I142*$N142</f>
        <v>0.5854101966249685</v>
      </c>
      <c r="Q142">
        <f t="shared" si="71"/>
        <v>0</v>
      </c>
      <c r="R142">
        <f t="shared" si="71"/>
        <v>0.9472135954999581</v>
      </c>
      <c r="T142" t="s">
        <v>10</v>
      </c>
      <c r="U142">
        <f>(P142-P143)^2+(Q142-Q143)^2+(R142-R143)^2</f>
        <v>1.0000000000000002</v>
      </c>
      <c r="V142">
        <f>SUM(U142:U144)</f>
        <v>3</v>
      </c>
      <c r="W142">
        <f>1000000*(3-V142)</f>
        <v>0</v>
      </c>
    </row>
    <row r="143" spans="2:21" ht="12.75">
      <c r="B143" t="s">
        <v>2</v>
      </c>
      <c r="C143" s="2">
        <v>0</v>
      </c>
      <c r="D143" s="2">
        <f>tau</f>
        <v>1.618033988749895</v>
      </c>
      <c r="E143" s="2">
        <v>1</v>
      </c>
      <c r="F143" s="1" t="s">
        <v>4</v>
      </c>
      <c r="G143" s="2">
        <f>SQRT(C143*C143+D143*D143+E143*E143)</f>
        <v>1.902113032590307</v>
      </c>
      <c r="I143" s="4">
        <f t="shared" si="70"/>
        <v>0</v>
      </c>
      <c r="J143" s="4">
        <f t="shared" si="70"/>
        <v>0.85065080835204</v>
      </c>
      <c r="K143" s="4">
        <f t="shared" si="70"/>
        <v>0.5257311121191336</v>
      </c>
      <c r="M143" t="s">
        <v>6</v>
      </c>
      <c r="N143" s="2">
        <v>0.587785252292473</v>
      </c>
      <c r="P143">
        <f t="shared" si="71"/>
        <v>0</v>
      </c>
      <c r="Q143">
        <f t="shared" si="71"/>
        <v>0.49999999999999994</v>
      </c>
      <c r="R143">
        <f t="shared" si="71"/>
        <v>0.30901699437494734</v>
      </c>
      <c r="T143" t="s">
        <v>44</v>
      </c>
      <c r="U143">
        <f>(P143-P144)^2+(Q143-Q144)^2+(R143-R144)^2</f>
        <v>0.9999999999999996</v>
      </c>
    </row>
    <row r="144" spans="2:21" ht="12.75">
      <c r="B144" t="s">
        <v>3</v>
      </c>
      <c r="C144" s="2">
        <f>tau</f>
        <v>1.618033988749895</v>
      </c>
      <c r="D144" s="2">
        <v>-1</v>
      </c>
      <c r="E144" s="2">
        <v>0</v>
      </c>
      <c r="F144" s="1" t="s">
        <v>4</v>
      </c>
      <c r="G144" s="2">
        <f>SQRT(C144*C144+D144*D144+E144*E144)</f>
        <v>1.902113032590307</v>
      </c>
      <c r="I144" s="4">
        <f t="shared" si="70"/>
        <v>0.85065080835204</v>
      </c>
      <c r="J144" s="4">
        <f t="shared" si="70"/>
        <v>-0.5257311121191336</v>
      </c>
      <c r="K144" s="4">
        <f t="shared" si="70"/>
        <v>0</v>
      </c>
      <c r="M144" t="s">
        <v>7</v>
      </c>
      <c r="N144" s="2">
        <v>0.587785252292473</v>
      </c>
      <c r="P144">
        <f t="shared" si="71"/>
        <v>0.49999999999999994</v>
      </c>
      <c r="Q144">
        <f t="shared" si="71"/>
        <v>-0.30901699437494734</v>
      </c>
      <c r="R144">
        <f t="shared" si="71"/>
        <v>0</v>
      </c>
      <c r="T144" t="s">
        <v>11</v>
      </c>
      <c r="U144">
        <f>(P144-P142)^2+(Q144-Q142)^2+(R144-R142)^2</f>
        <v>1.0000000000000002</v>
      </c>
    </row>
    <row r="145" ht="12.75"/>
    <row r="146" spans="1:23" ht="12.75">
      <c r="A146" s="9" t="s">
        <v>62</v>
      </c>
      <c r="B146" t="s">
        <v>1</v>
      </c>
      <c r="C146" s="2">
        <v>1</v>
      </c>
      <c r="D146" s="2">
        <v>0</v>
      </c>
      <c r="E146" s="2">
        <f>tau</f>
        <v>1.618033988749895</v>
      </c>
      <c r="F146" s="1" t="s">
        <v>4</v>
      </c>
      <c r="G146" s="2">
        <f>SQRT(C146*C146+D146*D146+E146*E146)</f>
        <v>1.902113032590307</v>
      </c>
      <c r="I146" s="4">
        <f aca="true" t="shared" si="72" ref="I146:K148">C146/$G146</f>
        <v>0.5257311121191336</v>
      </c>
      <c r="J146" s="4">
        <f t="shared" si="72"/>
        <v>0</v>
      </c>
      <c r="K146" s="4">
        <f t="shared" si="72"/>
        <v>0.85065080835204</v>
      </c>
      <c r="M146" t="s">
        <v>5</v>
      </c>
      <c r="N146" s="2">
        <v>0.9510565162951535</v>
      </c>
      <c r="P146">
        <f aca="true" t="shared" si="73" ref="P146:R148">I146*$N146</f>
        <v>0.49999999999999994</v>
      </c>
      <c r="Q146">
        <f t="shared" si="73"/>
        <v>0</v>
      </c>
      <c r="R146">
        <f t="shared" si="73"/>
        <v>0.8090169943749475</v>
      </c>
      <c r="T146" t="s">
        <v>10</v>
      </c>
      <c r="U146">
        <f>(P146-P147)^2+(Q146-Q147)^2+(R146-R147)^2</f>
        <v>1</v>
      </c>
      <c r="V146">
        <f>SUM(U146:U148)</f>
        <v>3</v>
      </c>
      <c r="W146">
        <f>1000000*(3-V146)</f>
        <v>0</v>
      </c>
    </row>
    <row r="147" spans="1:21" ht="12.75">
      <c r="A147" s="9"/>
      <c r="B147" t="s">
        <v>2</v>
      </c>
      <c r="C147" s="2">
        <v>0</v>
      </c>
      <c r="D147" s="2">
        <f>tau</f>
        <v>1.618033988749895</v>
      </c>
      <c r="E147" s="2">
        <v>1</v>
      </c>
      <c r="F147" s="1" t="s">
        <v>4</v>
      </c>
      <c r="G147" s="2">
        <f>SQRT(C147*C147+D147*D147+E147*E147)</f>
        <v>1.902113032590307</v>
      </c>
      <c r="I147" s="4">
        <f t="shared" si="72"/>
        <v>0</v>
      </c>
      <c r="J147" s="4">
        <f t="shared" si="72"/>
        <v>0.85065080835204</v>
      </c>
      <c r="K147" s="4">
        <f t="shared" si="72"/>
        <v>0.5257311121191336</v>
      </c>
      <c r="M147" t="s">
        <v>6</v>
      </c>
      <c r="N147" s="2">
        <v>0.9510565162951535</v>
      </c>
      <c r="P147">
        <f t="shared" si="73"/>
        <v>0</v>
      </c>
      <c r="Q147">
        <f t="shared" si="73"/>
        <v>0.8090169943749475</v>
      </c>
      <c r="R147">
        <f t="shared" si="73"/>
        <v>0.49999999999999994</v>
      </c>
      <c r="T147" t="s">
        <v>44</v>
      </c>
      <c r="U147">
        <f>(P147-P148)^2+(Q147-Q148)^2+(R147-R148)^2</f>
        <v>1</v>
      </c>
    </row>
    <row r="148" spans="1:21" ht="12.75">
      <c r="A148" s="9"/>
      <c r="B148" t="s">
        <v>3</v>
      </c>
      <c r="C148" s="2">
        <f>tau</f>
        <v>1.618033988749895</v>
      </c>
      <c r="D148" s="2">
        <v>1</v>
      </c>
      <c r="E148" s="2">
        <v>0</v>
      </c>
      <c r="F148" s="1" t="s">
        <v>4</v>
      </c>
      <c r="G148" s="2">
        <f>SQRT(C148*C148+D148*D148+E148*E148)</f>
        <v>1.902113032590307</v>
      </c>
      <c r="I148" s="4">
        <f t="shared" si="72"/>
        <v>0.85065080835204</v>
      </c>
      <c r="J148" s="4">
        <f t="shared" si="72"/>
        <v>0.5257311121191336</v>
      </c>
      <c r="K148" s="4">
        <f t="shared" si="72"/>
        <v>0</v>
      </c>
      <c r="M148" t="s">
        <v>7</v>
      </c>
      <c r="N148" s="2">
        <v>0.9510565162951535</v>
      </c>
      <c r="P148">
        <f t="shared" si="73"/>
        <v>0.8090169943749475</v>
      </c>
      <c r="Q148">
        <f t="shared" si="73"/>
        <v>0.49999999999999994</v>
      </c>
      <c r="R148">
        <f t="shared" si="73"/>
        <v>0</v>
      </c>
      <c r="T148" t="s">
        <v>11</v>
      </c>
      <c r="U148">
        <f>(P148-P146)^2+(Q148-Q146)^2+(R148-R146)^2</f>
        <v>1</v>
      </c>
    </row>
    <row r="149" ht="12.75">
      <c r="A149" s="9"/>
    </row>
    <row r="150" spans="1:23" ht="12.75">
      <c r="A150" s="9" t="s">
        <v>63</v>
      </c>
      <c r="B150" t="s">
        <v>1</v>
      </c>
      <c r="C150" s="2">
        <v>1</v>
      </c>
      <c r="D150" s="2">
        <v>0</v>
      </c>
      <c r="E150" s="2">
        <f>tau</f>
        <v>1.618033988749895</v>
      </c>
      <c r="F150" s="1" t="s">
        <v>4</v>
      </c>
      <c r="G150" s="2">
        <f>SQRT(C150*C150+D150*D150+E150*E150)</f>
        <v>1.902113032590307</v>
      </c>
      <c r="I150" s="4">
        <f aca="true" t="shared" si="74" ref="I150:K152">C150/$G150</f>
        <v>0.5257311121191336</v>
      </c>
      <c r="J150" s="4">
        <f t="shared" si="74"/>
        <v>0</v>
      </c>
      <c r="K150" s="4">
        <f t="shared" si="74"/>
        <v>0.85065080835204</v>
      </c>
      <c r="M150" t="s">
        <v>5</v>
      </c>
      <c r="N150" s="2">
        <v>0.9510565162951534</v>
      </c>
      <c r="P150">
        <f aca="true" t="shared" si="75" ref="P150:R152">I150*$N150</f>
        <v>0.4999999999999999</v>
      </c>
      <c r="Q150">
        <f t="shared" si="75"/>
        <v>0</v>
      </c>
      <c r="R150">
        <f t="shared" si="75"/>
        <v>0.8090169943749473</v>
      </c>
      <c r="T150" t="s">
        <v>10</v>
      </c>
      <c r="U150">
        <f>(P150-P151)^2+(Q150-Q151)^2+(R150-R151)^2</f>
        <v>0.9999999999999999</v>
      </c>
      <c r="V150">
        <f>SUM(U150:U152)</f>
        <v>3</v>
      </c>
      <c r="W150">
        <f>1000000*(3-V150)</f>
        <v>0</v>
      </c>
    </row>
    <row r="151" spans="2:21" ht="12.75">
      <c r="B151" t="s">
        <v>2</v>
      </c>
      <c r="C151" s="2">
        <v>0</v>
      </c>
      <c r="D151" s="2">
        <f>-tau</f>
        <v>-1.618033988749895</v>
      </c>
      <c r="E151" s="2">
        <v>-1</v>
      </c>
      <c r="F151" s="1" t="s">
        <v>4</v>
      </c>
      <c r="G151" s="2">
        <f>SQRT(C151*C151+D151*D151+E151*E151)</f>
        <v>1.902113032590307</v>
      </c>
      <c r="I151" s="4">
        <f t="shared" si="74"/>
        <v>0</v>
      </c>
      <c r="J151" s="4">
        <f t="shared" si="74"/>
        <v>-0.85065080835204</v>
      </c>
      <c r="K151" s="4">
        <f t="shared" si="74"/>
        <v>-0.5257311121191336</v>
      </c>
      <c r="M151" t="s">
        <v>6</v>
      </c>
      <c r="N151" s="2">
        <v>0.1004057079431137</v>
      </c>
      <c r="P151">
        <f t="shared" si="75"/>
        <v>0</v>
      </c>
      <c r="Q151">
        <f t="shared" si="75"/>
        <v>-0.0854101966249685</v>
      </c>
      <c r="R151">
        <f t="shared" si="75"/>
        <v>-0.052786404500042086</v>
      </c>
      <c r="T151" t="s">
        <v>44</v>
      </c>
      <c r="U151">
        <f>(P151-P152)^2+(Q151-Q152)^2+(R151-R152)^2</f>
        <v>1.0000000000000002</v>
      </c>
    </row>
    <row r="152" spans="2:21" ht="12.75">
      <c r="B152" t="s">
        <v>3</v>
      </c>
      <c r="C152" s="2">
        <f>tau</f>
        <v>1.618033988749895</v>
      </c>
      <c r="D152" s="2">
        <v>1</v>
      </c>
      <c r="E152" s="2">
        <v>0</v>
      </c>
      <c r="F152" s="1" t="s">
        <v>4</v>
      </c>
      <c r="G152" s="2">
        <f>SQRT(C152*C152+D152*D152+E152*E152)</f>
        <v>1.902113032590307</v>
      </c>
      <c r="I152" s="4">
        <f t="shared" si="74"/>
        <v>0.85065080835204</v>
      </c>
      <c r="J152" s="4">
        <f t="shared" si="74"/>
        <v>0.5257311121191336</v>
      </c>
      <c r="K152" s="4">
        <f t="shared" si="74"/>
        <v>0</v>
      </c>
      <c r="M152" t="s">
        <v>7</v>
      </c>
      <c r="N152" s="2">
        <v>0.9510565162951536</v>
      </c>
      <c r="P152">
        <f t="shared" si="75"/>
        <v>0.8090169943749476</v>
      </c>
      <c r="Q152">
        <f t="shared" si="75"/>
        <v>0.5</v>
      </c>
      <c r="R152">
        <f t="shared" si="75"/>
        <v>0</v>
      </c>
      <c r="T152" t="s">
        <v>11</v>
      </c>
      <c r="U152">
        <f>(P152-P150)^2+(Q152-Q150)^2+(R152-R150)^2</f>
        <v>1</v>
      </c>
    </row>
    <row r="153" ht="12.75"/>
    <row r="154" spans="1:24" ht="12.75">
      <c r="A154" s="14" t="s">
        <v>82</v>
      </c>
      <c r="B154" t="s">
        <v>1</v>
      </c>
      <c r="C154" s="2">
        <f>-tau</f>
        <v>-1.618033988749895</v>
      </c>
      <c r="D154" s="2">
        <f>tau2</f>
        <v>2.618033988749895</v>
      </c>
      <c r="E154" s="2">
        <v>-1</v>
      </c>
      <c r="F154" s="1" t="s">
        <v>4</v>
      </c>
      <c r="G154" s="2">
        <f>SQRT(C154*C154+D154*D154+E154*E154)</f>
        <v>3.23606797749979</v>
      </c>
      <c r="I154" s="4">
        <f aca="true" t="shared" si="76" ref="I154:K156">C154/$G154</f>
        <v>-0.5</v>
      </c>
      <c r="J154" s="4">
        <f t="shared" si="76"/>
        <v>0.8090169943749475</v>
      </c>
      <c r="K154" s="4">
        <f t="shared" si="76"/>
        <v>-0.3090169943749474</v>
      </c>
      <c r="M154" t="s">
        <v>5</v>
      </c>
      <c r="N154" s="2">
        <v>1.035310785747175</v>
      </c>
      <c r="P154">
        <f aca="true" t="shared" si="77" ref="P154:R156">I154*$N154</f>
        <v>-0.5176553928735875</v>
      </c>
      <c r="Q154">
        <f t="shared" si="77"/>
        <v>0.8375840201291448</v>
      </c>
      <c r="R154">
        <f t="shared" si="77"/>
        <v>-0.31992862725555715</v>
      </c>
      <c r="T154" t="s">
        <v>10</v>
      </c>
      <c r="U154">
        <f>(P154-P155)^2+(Q154-Q155)^2+(R154-R155)^2</f>
        <v>1.0000000000000002</v>
      </c>
      <c r="V154">
        <f>SUM(U154:U156)</f>
        <v>3</v>
      </c>
      <c r="W154">
        <f>1000000*(3-V154)</f>
        <v>0</v>
      </c>
      <c r="X154" s="11" t="s">
        <v>74</v>
      </c>
    </row>
    <row r="155" spans="1:24" ht="12.75">
      <c r="A155" s="14" t="s">
        <v>73</v>
      </c>
      <c r="B155" t="s">
        <v>2</v>
      </c>
      <c r="C155" s="2">
        <v>-1</v>
      </c>
      <c r="D155" s="2">
        <v>0</v>
      </c>
      <c r="E155" s="2">
        <f>-tau</f>
        <v>-1.618033988749895</v>
      </c>
      <c r="F155" s="1" t="s">
        <v>4</v>
      </c>
      <c r="G155" s="2">
        <f>SQRT(C155*C155+D155*D155+E155*E155)</f>
        <v>1.902113032590307</v>
      </c>
      <c r="I155" s="4">
        <f t="shared" si="76"/>
        <v>-0.5257311121191336</v>
      </c>
      <c r="J155" s="4">
        <f t="shared" si="76"/>
        <v>0</v>
      </c>
      <c r="K155" s="4">
        <f t="shared" si="76"/>
        <v>-0.85065080835204</v>
      </c>
      <c r="M155" t="s">
        <v>6</v>
      </c>
      <c r="N155" s="2">
        <v>1.0179919587898707</v>
      </c>
      <c r="P155">
        <f t="shared" si="77"/>
        <v>-0.535190044622934</v>
      </c>
      <c r="Q155">
        <f t="shared" si="77"/>
        <v>0</v>
      </c>
      <c r="R155">
        <f t="shared" si="77"/>
        <v>-0.8659556826404801</v>
      </c>
      <c r="T155" t="s">
        <v>44</v>
      </c>
      <c r="U155">
        <f>(P155-P156)^2+(Q155-Q156)^2+(R155-R156)^2</f>
        <v>0.9999999999999999</v>
      </c>
      <c r="X155" t="s">
        <v>75</v>
      </c>
    </row>
    <row r="156" spans="1:24" ht="12.75">
      <c r="A156" s="14"/>
      <c r="B156" t="s">
        <v>3</v>
      </c>
      <c r="C156" s="2">
        <v>0</v>
      </c>
      <c r="D156" s="2">
        <f>tau</f>
        <v>1.618033988749895</v>
      </c>
      <c r="E156" s="2">
        <v>-1</v>
      </c>
      <c r="F156" s="1" t="s">
        <v>4</v>
      </c>
      <c r="G156" s="2">
        <f>SQRT(C156*C156+D156*D156+E156*E156)</f>
        <v>1.902113032590307</v>
      </c>
      <c r="I156" s="4">
        <f t="shared" si="76"/>
        <v>0</v>
      </c>
      <c r="J156" s="4">
        <f t="shared" si="76"/>
        <v>0.85065080835204</v>
      </c>
      <c r="K156" s="4">
        <f t="shared" si="76"/>
        <v>-0.5257311121191336</v>
      </c>
      <c r="M156" t="s">
        <v>7</v>
      </c>
      <c r="N156" s="2">
        <v>0.04179412909150597</v>
      </c>
      <c r="P156">
        <f t="shared" si="77"/>
        <v>0</v>
      </c>
      <c r="Q156">
        <f t="shared" si="77"/>
        <v>0.035552209696059066</v>
      </c>
      <c r="R156">
        <f t="shared" si="77"/>
        <v>-0.021972473967328068</v>
      </c>
      <c r="T156" t="s">
        <v>11</v>
      </c>
      <c r="U156">
        <f>(P156-P154)^2+(Q156-Q154)^2+(R156-R154)^2</f>
        <v>1</v>
      </c>
      <c r="X156" t="s">
        <v>75</v>
      </c>
    </row>
    <row r="158" spans="1:33" ht="12.75">
      <c r="A158" s="14" t="s">
        <v>83</v>
      </c>
      <c r="B158" t="s">
        <v>1</v>
      </c>
      <c r="C158" s="2">
        <f>AE158*AA158</f>
        <v>1.618033988749895</v>
      </c>
      <c r="D158" s="2">
        <f aca="true" t="shared" si="78" ref="D158:E160">AF158*AB158</f>
        <v>2.618033988749895</v>
      </c>
      <c r="E158" s="2">
        <f t="shared" si="78"/>
        <v>1</v>
      </c>
      <c r="F158" s="1" t="s">
        <v>4</v>
      </c>
      <c r="G158" s="2">
        <f>SQRT(C158*C158+D158*D158+E158*E158)</f>
        <v>3.23606797749979</v>
      </c>
      <c r="I158" s="4">
        <f aca="true" t="shared" si="79" ref="I158:K160">C158/$G158</f>
        <v>0.5</v>
      </c>
      <c r="J158" s="4">
        <f t="shared" si="79"/>
        <v>0.8090169943749475</v>
      </c>
      <c r="K158" s="4">
        <f t="shared" si="79"/>
        <v>0.3090169943749474</v>
      </c>
      <c r="M158" t="s">
        <v>5</v>
      </c>
      <c r="N158" s="2">
        <v>0.0695902403125341</v>
      </c>
      <c r="P158">
        <f aca="true" t="shared" si="80" ref="P158:R160">I158*$N158</f>
        <v>0.03479512015626705</v>
      </c>
      <c r="Q158">
        <f t="shared" si="80"/>
        <v>0.05629968705547664</v>
      </c>
      <c r="R158">
        <f t="shared" si="80"/>
        <v>0.021504566899209585</v>
      </c>
      <c r="T158" t="s">
        <v>10</v>
      </c>
      <c r="U158">
        <f>(P158-P159)^2+(Q158-Q159)^2+(R158-R159)^2</f>
        <v>1</v>
      </c>
      <c r="V158">
        <f>SUM(U158:U160)</f>
        <v>3</v>
      </c>
      <c r="W158">
        <f>1000000*(3-V158)</f>
        <v>0</v>
      </c>
      <c r="X158" s="11" t="s">
        <v>74</v>
      </c>
      <c r="AA158">
        <v>1</v>
      </c>
      <c r="AB158">
        <v>1</v>
      </c>
      <c r="AC158">
        <v>1</v>
      </c>
      <c r="AE158" s="2">
        <f>tau</f>
        <v>1.618033988749895</v>
      </c>
      <c r="AF158" s="2">
        <f>tau2</f>
        <v>2.618033988749895</v>
      </c>
      <c r="AG158" s="2">
        <v>1</v>
      </c>
    </row>
    <row r="159" spans="1:33" ht="12.75">
      <c r="A159" s="14" t="s">
        <v>76</v>
      </c>
      <c r="B159" t="s">
        <v>2</v>
      </c>
      <c r="C159" s="2">
        <f>AE159*AA159</f>
        <v>-1</v>
      </c>
      <c r="D159" s="2">
        <f t="shared" si="78"/>
        <v>0</v>
      </c>
      <c r="E159" s="2">
        <f t="shared" si="78"/>
        <v>-1.618033988749895</v>
      </c>
      <c r="F159" s="1" t="s">
        <v>4</v>
      </c>
      <c r="G159" s="2">
        <f>SQRT(C159*C159+D159*D159+E159*E159)</f>
        <v>1.902113032590307</v>
      </c>
      <c r="I159" s="4">
        <f t="shared" si="79"/>
        <v>-0.5257311121191336</v>
      </c>
      <c r="J159" s="4">
        <f t="shared" si="79"/>
        <v>0</v>
      </c>
      <c r="K159" s="4">
        <f t="shared" si="79"/>
        <v>-0.85065080835204</v>
      </c>
      <c r="M159" t="s">
        <v>6</v>
      </c>
      <c r="N159" s="2">
        <v>0.9616605658118169</v>
      </c>
      <c r="P159">
        <f t="shared" si="80"/>
        <v>-0.5055748787453618</v>
      </c>
      <c r="Q159">
        <f t="shared" si="80"/>
        <v>0</v>
      </c>
      <c r="R159">
        <f t="shared" si="80"/>
        <v>-0.8180373376681022</v>
      </c>
      <c r="T159" t="s">
        <v>44</v>
      </c>
      <c r="U159">
        <f>(P159-P160)^2+(Q159-Q160)^2+(R159-R160)^2</f>
        <v>1.0000000000000002</v>
      </c>
      <c r="X159" t="s">
        <v>75</v>
      </c>
      <c r="AA159">
        <v>-1</v>
      </c>
      <c r="AB159">
        <v>0</v>
      </c>
      <c r="AC159">
        <v>1</v>
      </c>
      <c r="AE159" s="2">
        <v>1</v>
      </c>
      <c r="AF159" s="2">
        <v>0</v>
      </c>
      <c r="AG159" s="2">
        <f>-tau</f>
        <v>-1.618033988749895</v>
      </c>
    </row>
    <row r="160" spans="1:33" ht="12.75">
      <c r="A160" s="14"/>
      <c r="B160" t="s">
        <v>3</v>
      </c>
      <c r="C160" s="2">
        <f>AE160*AA160</f>
        <v>0</v>
      </c>
      <c r="D160" s="2">
        <f t="shared" si="78"/>
        <v>-1.618033988749895</v>
      </c>
      <c r="E160" s="2">
        <f t="shared" si="78"/>
        <v>-1</v>
      </c>
      <c r="F160" s="1" t="s">
        <v>4</v>
      </c>
      <c r="G160" s="2">
        <f>SQRT(C160*C160+D160*D160+E160*E160)</f>
        <v>1.902113032590307</v>
      </c>
      <c r="I160" s="4">
        <f t="shared" si="79"/>
        <v>0</v>
      </c>
      <c r="J160" s="4">
        <f t="shared" si="79"/>
        <v>-0.85065080835204</v>
      </c>
      <c r="K160" s="4">
        <f t="shared" si="79"/>
        <v>-0.5257311121191336</v>
      </c>
      <c r="M160" t="s">
        <v>7</v>
      </c>
      <c r="N160" s="2">
        <v>0.9401335230074241</v>
      </c>
      <c r="P160">
        <f t="shared" si="80"/>
        <v>0</v>
      </c>
      <c r="Q160">
        <f t="shared" si="80"/>
        <v>-0.7997253413051165</v>
      </c>
      <c r="R160">
        <f t="shared" si="80"/>
        <v>-0.49425744259117216</v>
      </c>
      <c r="T160" t="s">
        <v>11</v>
      </c>
      <c r="U160">
        <f>(P160-P158)^2+(Q160-Q158)^2+(R160-R158)^2</f>
        <v>0.9999999999999999</v>
      </c>
      <c r="X160" t="s">
        <v>75</v>
      </c>
      <c r="AA160">
        <v>0</v>
      </c>
      <c r="AB160">
        <v>-1</v>
      </c>
      <c r="AC160">
        <v>-1</v>
      </c>
      <c r="AE160" s="2">
        <v>0</v>
      </c>
      <c r="AF160" s="2">
        <f>tau</f>
        <v>1.618033988749895</v>
      </c>
      <c r="AG160" s="2">
        <v>1</v>
      </c>
    </row>
    <row r="161" ht="12.75">
      <c r="N161" s="2"/>
    </row>
    <row r="162" spans="1:24" ht="12.75">
      <c r="A162" s="14" t="s">
        <v>84</v>
      </c>
      <c r="B162" t="s">
        <v>1</v>
      </c>
      <c r="C162" s="2">
        <f>-tau</f>
        <v>-1.618033988749895</v>
      </c>
      <c r="D162" s="2">
        <f>tau2</f>
        <v>2.618033988749895</v>
      </c>
      <c r="E162" s="2">
        <v>1</v>
      </c>
      <c r="F162" s="1" t="s">
        <v>4</v>
      </c>
      <c r="G162" s="2">
        <f>SQRT(C162*C162+D162*D162+E162*E162)</f>
        <v>3.23606797749979</v>
      </c>
      <c r="I162" s="4">
        <f aca="true" t="shared" si="81" ref="I162:K164">C162/$G162</f>
        <v>-0.5</v>
      </c>
      <c r="J162" s="4">
        <f t="shared" si="81"/>
        <v>0.8090169943749475</v>
      </c>
      <c r="K162" s="4">
        <f t="shared" si="81"/>
        <v>0.3090169943749474</v>
      </c>
      <c r="M162" t="s">
        <v>5</v>
      </c>
      <c r="N162" s="2">
        <v>1.0675400048771893</v>
      </c>
      <c r="P162">
        <f aca="true" t="shared" si="82" ref="P162:R164">I162*$N162</f>
        <v>-0.5337700024385946</v>
      </c>
      <c r="Q162">
        <f t="shared" si="82"/>
        <v>0.8636580061207604</v>
      </c>
      <c r="R162">
        <f t="shared" si="82"/>
        <v>0.3298880036821657</v>
      </c>
      <c r="T162" t="s">
        <v>10</v>
      </c>
      <c r="U162">
        <f>(P162-P163)^2+(Q162-Q163)^2+(R162-R163)^2</f>
        <v>1.0000000000000002</v>
      </c>
      <c r="V162">
        <f>SUM(U162:U164)</f>
        <v>3</v>
      </c>
      <c r="W162">
        <f>1000000*(3-V162)</f>
        <v>0</v>
      </c>
      <c r="X162" s="11" t="s">
        <v>74</v>
      </c>
    </row>
    <row r="163" spans="1:24" ht="12.75">
      <c r="A163" s="14" t="s">
        <v>78</v>
      </c>
      <c r="B163" t="s">
        <v>2</v>
      </c>
      <c r="C163" s="2">
        <v>1</v>
      </c>
      <c r="D163" s="2">
        <v>1</v>
      </c>
      <c r="E163" s="2">
        <v>1</v>
      </c>
      <c r="F163" s="1" t="s">
        <v>4</v>
      </c>
      <c r="G163" s="2">
        <f>SQRT(C163*C163+D163*D163+E163*E163)</f>
        <v>1.7320508075688772</v>
      </c>
      <c r="I163" s="4">
        <f t="shared" si="81"/>
        <v>0.5773502691896258</v>
      </c>
      <c r="J163" s="4">
        <f t="shared" si="81"/>
        <v>0.5773502691896258</v>
      </c>
      <c r="K163" s="4">
        <f t="shared" si="81"/>
        <v>0.5773502691896258</v>
      </c>
      <c r="M163" t="s">
        <v>6</v>
      </c>
      <c r="N163" s="2">
        <v>0.4548123010592497</v>
      </c>
      <c r="P163">
        <f t="shared" si="82"/>
        <v>0.26258600444731095</v>
      </c>
      <c r="Q163">
        <f t="shared" si="82"/>
        <v>0.26258600444731095</v>
      </c>
      <c r="R163">
        <f t="shared" si="82"/>
        <v>0.26258600444731095</v>
      </c>
      <c r="T163" t="s">
        <v>44</v>
      </c>
      <c r="U163">
        <f>(P163-P164)^2+(Q163-Q164)^2+(R163-R164)^2</f>
        <v>0.9999999999999999</v>
      </c>
      <c r="X163" t="s">
        <v>77</v>
      </c>
    </row>
    <row r="164" spans="1:24" ht="12.75">
      <c r="A164" s="14"/>
      <c r="B164" t="s">
        <v>3</v>
      </c>
      <c r="C164" s="2">
        <v>0</v>
      </c>
      <c r="D164" s="2">
        <f>tau</f>
        <v>1.618033988749895</v>
      </c>
      <c r="E164" s="2">
        <v>-1</v>
      </c>
      <c r="F164" s="1" t="s">
        <v>4</v>
      </c>
      <c r="G164" s="2">
        <f>SQRT(C164*C164+D164*D164+E164*E164)</f>
        <v>1.902113032590307</v>
      </c>
      <c r="I164" s="4">
        <f t="shared" si="81"/>
        <v>0</v>
      </c>
      <c r="J164" s="4">
        <f t="shared" si="81"/>
        <v>0.85065080835204</v>
      </c>
      <c r="K164" s="4">
        <f t="shared" si="81"/>
        <v>-0.5257311121191336</v>
      </c>
      <c r="M164" t="s">
        <v>7</v>
      </c>
      <c r="N164" s="2">
        <v>0.9799841985870055</v>
      </c>
      <c r="P164">
        <f t="shared" si="82"/>
        <v>0</v>
      </c>
      <c r="Q164">
        <f t="shared" si="82"/>
        <v>0.8336243507002623</v>
      </c>
      <c r="R164">
        <f t="shared" si="82"/>
        <v>-0.5152081825823243</v>
      </c>
      <c r="T164" t="s">
        <v>11</v>
      </c>
      <c r="U164">
        <f>(P164-P162)^2+(Q164-Q162)^2+(R164-R162)^2</f>
        <v>0.9999999999999999</v>
      </c>
      <c r="X164" t="s">
        <v>75</v>
      </c>
    </row>
    <row r="166" spans="1:24" ht="12.75">
      <c r="A166" s="14" t="s">
        <v>85</v>
      </c>
      <c r="B166" t="s">
        <v>1</v>
      </c>
      <c r="C166" s="2">
        <f>tau</f>
        <v>1.618033988749895</v>
      </c>
      <c r="D166" s="2">
        <f>-tau2</f>
        <v>-2.618033988749895</v>
      </c>
      <c r="E166" s="2">
        <v>-1</v>
      </c>
      <c r="F166" s="1" t="s">
        <v>4</v>
      </c>
      <c r="G166" s="2">
        <f>SQRT(C166*C166+D166*D166+E166*E166)</f>
        <v>3.23606797749979</v>
      </c>
      <c r="I166" s="4">
        <f aca="true" t="shared" si="83" ref="I166:K168">C166/$G166</f>
        <v>0.5</v>
      </c>
      <c r="J166" s="4">
        <f t="shared" si="83"/>
        <v>-0.8090169943749475</v>
      </c>
      <c r="K166" s="4">
        <f t="shared" si="83"/>
        <v>-0.3090169943749474</v>
      </c>
      <c r="M166" t="s">
        <v>5</v>
      </c>
      <c r="N166" s="2">
        <v>0.3654813617408631</v>
      </c>
      <c r="P166">
        <f aca="true" t="shared" si="84" ref="P166:R168">I166*$N166</f>
        <v>0.18274068087043155</v>
      </c>
      <c r="Q166">
        <f t="shared" si="84"/>
        <v>-0.295680632775656</v>
      </c>
      <c r="R166">
        <f t="shared" si="84"/>
        <v>-0.1129399519052244</v>
      </c>
      <c r="T166" t="s">
        <v>10</v>
      </c>
      <c r="U166">
        <f>(P166-P167)^2+(Q166-Q167)^2+(R166-R167)^2</f>
        <v>0.9999999999999996</v>
      </c>
      <c r="V166">
        <f>SUM(U166:U168)</f>
        <v>3</v>
      </c>
      <c r="W166">
        <f>1000000*(3-V166)</f>
        <v>0</v>
      </c>
      <c r="X166" s="11" t="s">
        <v>74</v>
      </c>
    </row>
    <row r="167" spans="1:24" ht="12.75">
      <c r="A167" s="14" t="s">
        <v>79</v>
      </c>
      <c r="B167" t="s">
        <v>2</v>
      </c>
      <c r="C167" s="2">
        <v>1</v>
      </c>
      <c r="D167" s="2">
        <v>1</v>
      </c>
      <c r="E167" s="2">
        <v>1</v>
      </c>
      <c r="F167" s="1" t="s">
        <v>4</v>
      </c>
      <c r="G167" s="2">
        <f>SQRT(C167*C167+D167*D167+E167*E167)</f>
        <v>1.7320508075688772</v>
      </c>
      <c r="I167" s="4">
        <f t="shared" si="83"/>
        <v>0.5773502691896258</v>
      </c>
      <c r="J167" s="4">
        <f t="shared" si="83"/>
        <v>0.5773502691896258</v>
      </c>
      <c r="K167" s="4">
        <f t="shared" si="83"/>
        <v>0.5773502691896258</v>
      </c>
      <c r="M167" t="s">
        <v>6</v>
      </c>
      <c r="N167" s="2">
        <v>0.8094980755338567</v>
      </c>
      <c r="P167">
        <f t="shared" si="84"/>
        <v>0.4673639318179562</v>
      </c>
      <c r="Q167">
        <f t="shared" si="84"/>
        <v>0.4673639318179562</v>
      </c>
      <c r="R167">
        <f t="shared" si="84"/>
        <v>0.4673639318179562</v>
      </c>
      <c r="T167" t="s">
        <v>44</v>
      </c>
      <c r="U167">
        <f>(P167-P168)^2+(Q167-Q168)^2+(R167-R168)^2</f>
        <v>0.9999999999999998</v>
      </c>
      <c r="X167" t="s">
        <v>77</v>
      </c>
    </row>
    <row r="168" spans="1:24" ht="12.75">
      <c r="A168" s="14"/>
      <c r="B168" t="s">
        <v>3</v>
      </c>
      <c r="C168" s="2">
        <v>0</v>
      </c>
      <c r="D168" s="2">
        <f>tau</f>
        <v>1.618033988749895</v>
      </c>
      <c r="E168" s="2">
        <v>-1</v>
      </c>
      <c r="F168" s="1" t="s">
        <v>4</v>
      </c>
      <c r="G168" s="2">
        <f>SQRT(C168*C168+D168*D168+E168*E168)</f>
        <v>1.902113032590307</v>
      </c>
      <c r="I168" s="4">
        <f t="shared" si="83"/>
        <v>0</v>
      </c>
      <c r="J168" s="4">
        <f t="shared" si="83"/>
        <v>0.85065080835204</v>
      </c>
      <c r="K168" s="4">
        <f t="shared" si="83"/>
        <v>-0.5257311121191336</v>
      </c>
      <c r="M168" t="s">
        <v>7</v>
      </c>
      <c r="N168" s="2">
        <v>0.7582986818542445</v>
      </c>
      <c r="P168">
        <f t="shared" si="84"/>
        <v>0</v>
      </c>
      <c r="Q168">
        <f t="shared" si="84"/>
        <v>0.6450473866915996</v>
      </c>
      <c r="R168">
        <f t="shared" si="84"/>
        <v>-0.39866120932970506</v>
      </c>
      <c r="T168" t="s">
        <v>11</v>
      </c>
      <c r="U168">
        <f>(P168-P166)^2+(Q168-Q166)^2+(R168-R166)^2</f>
        <v>1.0000000000000004</v>
      </c>
      <c r="X168" t="s">
        <v>75</v>
      </c>
    </row>
    <row r="170" spans="1:24" ht="12.75">
      <c r="A170" s="14" t="s">
        <v>81</v>
      </c>
      <c r="B170" t="s">
        <v>1</v>
      </c>
      <c r="C170" s="2">
        <f>-tau</f>
        <v>-1.618033988749895</v>
      </c>
      <c r="D170" s="2">
        <f>tau2</f>
        <v>2.618033988749895</v>
      </c>
      <c r="E170" s="2">
        <v>1</v>
      </c>
      <c r="F170" s="1" t="s">
        <v>4</v>
      </c>
      <c r="G170" s="2">
        <f>SQRT(C170*C170+D170*D170+E170*E170)</f>
        <v>3.23606797749979</v>
      </c>
      <c r="I170" s="4">
        <f aca="true" t="shared" si="85" ref="I170:K172">C170/$G170</f>
        <v>-0.5</v>
      </c>
      <c r="J170" s="4">
        <f t="shared" si="85"/>
        <v>0.8090169943749475</v>
      </c>
      <c r="K170" s="4">
        <f t="shared" si="85"/>
        <v>0.3090169943749474</v>
      </c>
      <c r="M170" t="s">
        <v>5</v>
      </c>
      <c r="N170" s="2">
        <v>1.037389492284541</v>
      </c>
      <c r="P170">
        <f aca="true" t="shared" si="86" ref="P170:R172">I170*$N170</f>
        <v>-0.5186947461422705</v>
      </c>
      <c r="Q170">
        <f t="shared" si="86"/>
        <v>0.8392657290441922</v>
      </c>
      <c r="R170">
        <f t="shared" si="86"/>
        <v>0.32057098290192154</v>
      </c>
      <c r="T170" t="s">
        <v>10</v>
      </c>
      <c r="U170">
        <f>(P170-P171)^2+(Q170-Q171)^2+(R170-R171)^2</f>
        <v>0.9999999999999998</v>
      </c>
      <c r="V170">
        <f>SUM(U170:U172)</f>
        <v>3</v>
      </c>
      <c r="W170">
        <f>1000000*(3-V170)</f>
        <v>0</v>
      </c>
      <c r="X170" s="11" t="s">
        <v>74</v>
      </c>
    </row>
    <row r="171" spans="1:24" ht="12.75">
      <c r="A171" s="15" t="s">
        <v>80</v>
      </c>
      <c r="B171" t="s">
        <v>2</v>
      </c>
      <c r="C171" s="2">
        <v>1</v>
      </c>
      <c r="D171" s="2">
        <v>1</v>
      </c>
      <c r="E171" s="2">
        <v>1</v>
      </c>
      <c r="F171" s="1" t="s">
        <v>4</v>
      </c>
      <c r="G171" s="2">
        <f>SQRT(C171*C171+D171*D171+E171*E171)</f>
        <v>1.7320508075688772</v>
      </c>
      <c r="I171" s="4">
        <f t="shared" si="85"/>
        <v>0.5773502691896258</v>
      </c>
      <c r="J171" s="4">
        <f t="shared" si="85"/>
        <v>0.5773502691896258</v>
      </c>
      <c r="K171" s="4">
        <f t="shared" si="85"/>
        <v>0.5773502691896258</v>
      </c>
      <c r="M171" t="s">
        <v>6</v>
      </c>
      <c r="N171" s="2">
        <v>0.12349762334353426</v>
      </c>
      <c r="P171">
        <f t="shared" si="86"/>
        <v>0.07130138608166853</v>
      </c>
      <c r="Q171">
        <f t="shared" si="86"/>
        <v>0.07130138608166853</v>
      </c>
      <c r="R171">
        <f t="shared" si="86"/>
        <v>0.07130138608166853</v>
      </c>
      <c r="T171" t="s">
        <v>44</v>
      </c>
      <c r="U171">
        <f>(P171-P172)^2+(Q171-Q172)^2+(R171-R172)^2</f>
        <v>1</v>
      </c>
      <c r="X171" t="s">
        <v>77</v>
      </c>
    </row>
    <row r="172" spans="1:24" ht="12.75">
      <c r="A172" s="14"/>
      <c r="B172" t="s">
        <v>3</v>
      </c>
      <c r="C172" s="2">
        <v>0</v>
      </c>
      <c r="D172" s="2">
        <f>tau</f>
        <v>1.618033988749895</v>
      </c>
      <c r="E172" s="2">
        <v>-1</v>
      </c>
      <c r="F172" s="1" t="s">
        <v>4</v>
      </c>
      <c r="G172" s="2">
        <f>SQRT(C172*C172+D172*D172+E172*E172)</f>
        <v>1.902113032590307</v>
      </c>
      <c r="I172" s="4">
        <f t="shared" si="85"/>
        <v>0</v>
      </c>
      <c r="J172" s="4">
        <f t="shared" si="85"/>
        <v>0.85065080835204</v>
      </c>
      <c r="K172" s="4">
        <f t="shared" si="85"/>
        <v>-0.5257311121191336</v>
      </c>
      <c r="M172" t="s">
        <v>7</v>
      </c>
      <c r="N172" s="2">
        <v>1.0157824861897125</v>
      </c>
      <c r="P172">
        <f t="shared" si="86"/>
        <v>0</v>
      </c>
      <c r="Q172">
        <f t="shared" si="86"/>
        <v>0.8640761929871238</v>
      </c>
      <c r="R172">
        <f t="shared" si="86"/>
        <v>-0.534028456135656</v>
      </c>
      <c r="T172" t="s">
        <v>11</v>
      </c>
      <c r="U172">
        <f>(P172-P170)^2+(Q172-Q170)^2+(R172-R170)^2</f>
        <v>1.0000000000000002</v>
      </c>
      <c r="X172" t="s">
        <v>75</v>
      </c>
    </row>
    <row r="173" ht="12.75">
      <c r="N173" s="13"/>
    </row>
    <row r="174" spans="1:24" ht="12.75">
      <c r="A174" s="14" t="s">
        <v>87</v>
      </c>
      <c r="B174" t="s">
        <v>1</v>
      </c>
      <c r="C174" s="2">
        <f>-tau</f>
        <v>-1.618033988749895</v>
      </c>
      <c r="D174" s="2">
        <f>tau2</f>
        <v>2.618033988749895</v>
      </c>
      <c r="E174" s="2">
        <v>1</v>
      </c>
      <c r="F174" s="1" t="s">
        <v>4</v>
      </c>
      <c r="G174" s="2">
        <f>SQRT(C174*C174+D174*D174+E174*E174)</f>
        <v>3.23606797749979</v>
      </c>
      <c r="I174" s="4">
        <f aca="true" t="shared" si="87" ref="I174:K176">C174/$G174</f>
        <v>-0.5</v>
      </c>
      <c r="J174" s="4">
        <f t="shared" si="87"/>
        <v>0.8090169943749475</v>
      </c>
      <c r="K174" s="4">
        <f t="shared" si="87"/>
        <v>0.3090169943749474</v>
      </c>
      <c r="M174" t="s">
        <v>5</v>
      </c>
      <c r="N174" s="2">
        <v>0.840436103166278</v>
      </c>
      <c r="P174">
        <f aca="true" t="shared" si="88" ref="P174:R176">I174*$N174</f>
        <v>-0.420218051583139</v>
      </c>
      <c r="Q174">
        <f t="shared" si="88"/>
        <v>0.6799270901477755</v>
      </c>
      <c r="R174">
        <f t="shared" si="88"/>
        <v>0.25970903856463645</v>
      </c>
      <c r="T174" t="s">
        <v>10</v>
      </c>
      <c r="U174">
        <f>(P174-P175)^2+(Q174-Q175)^2+(R174-R175)^2</f>
        <v>0.9999999999999992</v>
      </c>
      <c r="V174">
        <f>SUM(U174:U176)</f>
        <v>2.9999999999999987</v>
      </c>
      <c r="W174">
        <f>1000000*(3-V174)</f>
        <v>1.3322676295501878E-09</v>
      </c>
      <c r="X174" s="11" t="s">
        <v>74</v>
      </c>
    </row>
    <row r="175" spans="1:24" ht="12.75">
      <c r="A175" s="16" t="s">
        <v>88</v>
      </c>
      <c r="B175" t="s">
        <v>2</v>
      </c>
      <c r="C175" s="2">
        <v>1</v>
      </c>
      <c r="D175" s="2">
        <v>1</v>
      </c>
      <c r="E175" s="2">
        <v>1</v>
      </c>
      <c r="F175" s="1" t="s">
        <v>4</v>
      </c>
      <c r="G175" s="2">
        <f>SQRT(C175*C175+D175*D175+E175*E175)</f>
        <v>1.7320508075688772</v>
      </c>
      <c r="I175" s="4">
        <f t="shared" si="87"/>
        <v>0.5773502691896258</v>
      </c>
      <c r="J175" s="4">
        <f t="shared" si="87"/>
        <v>0.5773502691896258</v>
      </c>
      <c r="K175" s="4">
        <f t="shared" si="87"/>
        <v>0.5773502691896258</v>
      </c>
      <c r="M175" t="s">
        <v>6</v>
      </c>
      <c r="N175" s="2">
        <v>0.919239756651211</v>
      </c>
      <c r="P175">
        <f t="shared" si="88"/>
        <v>0.5307233209523828</v>
      </c>
      <c r="Q175">
        <f t="shared" si="88"/>
        <v>0.5307233209523828</v>
      </c>
      <c r="R175">
        <f t="shared" si="88"/>
        <v>0.5307233209523828</v>
      </c>
      <c r="T175" t="s">
        <v>44</v>
      </c>
      <c r="U175">
        <f>(P175-P176)^2+(Q175-Q176)^2+(R175-R176)^2</f>
        <v>0.9999999999999993</v>
      </c>
      <c r="X175" t="s">
        <v>77</v>
      </c>
    </row>
    <row r="176" spans="1:24" ht="12.75">
      <c r="A176" s="14"/>
      <c r="B176" t="s">
        <v>3</v>
      </c>
      <c r="C176" s="2">
        <v>0</v>
      </c>
      <c r="D176" s="2">
        <f>-tau</f>
        <v>-1.618033988749895</v>
      </c>
      <c r="E176" s="2">
        <v>1</v>
      </c>
      <c r="F176" s="1" t="s">
        <v>4</v>
      </c>
      <c r="G176" s="2">
        <f>SQRT(C176*C176+D176*D176+E176*E176)</f>
        <v>1.902113032590307</v>
      </c>
      <c r="I176" s="4">
        <f t="shared" si="87"/>
        <v>0</v>
      </c>
      <c r="J176" s="4">
        <f t="shared" si="87"/>
        <v>-0.85065080835204</v>
      </c>
      <c r="K176" s="4">
        <f t="shared" si="87"/>
        <v>0.5257311121191336</v>
      </c>
      <c r="M176" t="s">
        <v>7</v>
      </c>
      <c r="N176" s="2">
        <v>0.257365254781316</v>
      </c>
      <c r="P176">
        <f t="shared" si="88"/>
        <v>0</v>
      </c>
      <c r="Q176">
        <f t="shared" si="88"/>
        <v>-0.21892796202145517</v>
      </c>
      <c r="R176">
        <f t="shared" si="88"/>
        <v>0.1353049216170054</v>
      </c>
      <c r="T176" t="s">
        <v>11</v>
      </c>
      <c r="U176">
        <f>(P176-P174)^2+(Q176-Q174)^2+(R176-R174)^2</f>
        <v>0.9999999999999999</v>
      </c>
      <c r="X176" t="s">
        <v>75</v>
      </c>
    </row>
  </sheetData>
  <conditionalFormatting sqref="U117 U121 U125 U129 U133 U137 U141 U145 U149 U153 U161 U165 U157 U169 U173 U177:U65536">
    <cfRule type="expression" priority="1" dxfId="0" stopIfTrue="1">
      <formula>ABS(a-1)&gt;0.0001</formula>
    </cfRule>
  </conditionalFormatting>
  <conditionalFormatting sqref="U2:U116 U118:U120 U122:U124 U126:U128 U130:U132 U134:U136 U138:U140 U142:U144 U146:U148 U150:U152 U170:U172 U162:U164 U166:U168 U154:U156 U158:U160 U174:U176">
    <cfRule type="expression" priority="2" dxfId="0" stopIfTrue="1">
      <formula>ABS(U2-1)&gt;0.0001</formula>
    </cfRule>
  </conditionalFormatting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Z44"/>
  <sheetViews>
    <sheetView workbookViewId="0" topLeftCell="A1">
      <selection activeCell="D24" sqref="D24"/>
    </sheetView>
  </sheetViews>
  <sheetFormatPr defaultColWidth="9.140625" defaultRowHeight="12.75"/>
  <cols>
    <col min="4" max="4" width="22.57421875" style="0" customWidth="1"/>
    <col min="5" max="6" width="23.57421875" style="0" bestFit="1" customWidth="1"/>
  </cols>
  <sheetData>
    <row r="1" spans="3:26" ht="12.75">
      <c r="C1" s="9" t="s">
        <v>87</v>
      </c>
      <c r="D1" s="5">
        <f ca="1">OFFSET(Sheet1!P1,$C$3,0)</f>
        <v>-0.420218051583139</v>
      </c>
      <c r="E1" s="5">
        <f ca="1">OFFSET(Sheet1!Q1,$C$3,0)</f>
        <v>0.6799270901477755</v>
      </c>
      <c r="F1" s="5">
        <f ca="1">OFFSET(Sheet1!R1,$C$3,0)</f>
        <v>0.25970903856463645</v>
      </c>
      <c r="H1" t="s">
        <v>14</v>
      </c>
      <c r="Z1" t="s">
        <v>0</v>
      </c>
    </row>
    <row r="2" spans="4:26" ht="12.75">
      <c r="D2" s="5">
        <f ca="1">OFFSET(Sheet1!P2,$C$3,0)</f>
        <v>0.5307233209523828</v>
      </c>
      <c r="E2" s="5">
        <f ca="1">OFFSET(Sheet1!Q2,$C$3,0)</f>
        <v>0.5307233209523828</v>
      </c>
      <c r="F2" s="5">
        <f ca="1">OFFSET(Sheet1!R2,$C$3,0)</f>
        <v>0.5307233209523828</v>
      </c>
      <c r="H2" t="s">
        <v>15</v>
      </c>
      <c r="Z2" t="s">
        <v>8</v>
      </c>
    </row>
    <row r="3" spans="3:26" ht="12.75">
      <c r="C3">
        <f>MATCH(C1,Sheet1!A:A,0)-1</f>
        <v>173</v>
      </c>
      <c r="D3" s="5">
        <f ca="1">OFFSET(Sheet1!P3,$C$3,0)</f>
        <v>0</v>
      </c>
      <c r="E3" s="5">
        <f ca="1">OFFSET(Sheet1!Q3,$C$3,0)</f>
        <v>-0.21892796202145517</v>
      </c>
      <c r="F3" s="5">
        <f ca="1">OFFSET(Sheet1!R3,$C$3,0)</f>
        <v>0.1353049216170054</v>
      </c>
      <c r="H3" t="str">
        <f ca="1">"#    "&amp;C1&amp;"   Generation Date: "&amp;DAY(TODAY())&amp;"/"&amp;MONTH(TODAY())&amp;"/"&amp;YEAR(TODAY())</f>
        <v>#    I3(4)   Generation Date: 28/2/2008</v>
      </c>
      <c r="Z3" t="s">
        <v>9</v>
      </c>
    </row>
    <row r="4" spans="4:26" ht="12.75">
      <c r="D4" s="5">
        <f ca="1">OFFSET(Sheet1!P4,$C$3,0)</f>
        <v>0</v>
      </c>
      <c r="E4" s="5">
        <f ca="1">OFFSET(Sheet1!Q4,$C$3,0)</f>
        <v>0</v>
      </c>
      <c r="F4" s="5">
        <f ca="1">OFFSET(Sheet1!R4,$C$3,0)</f>
        <v>0</v>
      </c>
      <c r="H4" t="s">
        <v>15</v>
      </c>
      <c r="Z4" t="s">
        <v>12</v>
      </c>
    </row>
    <row r="5" spans="8:26" ht="12.75">
      <c r="H5" t="s">
        <v>72</v>
      </c>
      <c r="Z5" t="s">
        <v>13</v>
      </c>
    </row>
    <row r="6" spans="8:26" ht="12.75">
      <c r="H6" t="s">
        <v>15</v>
      </c>
      <c r="Z6" t="s">
        <v>25</v>
      </c>
    </row>
    <row r="7" spans="8:26" ht="12.75">
      <c r="H7" t="s">
        <v>16</v>
      </c>
      <c r="Z7" t="s">
        <v>26</v>
      </c>
    </row>
    <row r="8" spans="8:26" ht="12.75">
      <c r="H8" t="s">
        <v>19</v>
      </c>
      <c r="Z8" t="s">
        <v>31</v>
      </c>
    </row>
    <row r="9" spans="8:26" ht="12.75">
      <c r="H9" t="s">
        <v>15</v>
      </c>
      <c r="Z9" t="s">
        <v>32</v>
      </c>
    </row>
    <row r="10" spans="8:26" ht="12.75">
      <c r="H10" t="s">
        <v>17</v>
      </c>
      <c r="Z10" t="s">
        <v>34</v>
      </c>
    </row>
    <row r="11" spans="8:26" ht="12.75">
      <c r="H11" t="str">
        <f>D1&amp;" "&amp;E1&amp;" "&amp;F1</f>
        <v>-0.420218051583139 0.679927090147776 0.259709038564636</v>
      </c>
      <c r="Z11" t="s">
        <v>35</v>
      </c>
    </row>
    <row r="12" spans="8:26" ht="12.75">
      <c r="H12" t="str">
        <f>D2&amp;" "&amp;E2&amp;" "&amp;F2</f>
        <v>0.530723320952383 0.530723320952383 0.530723320952383</v>
      </c>
      <c r="Z12" t="s">
        <v>36</v>
      </c>
    </row>
    <row r="13" spans="3:26" ht="12.75">
      <c r="C13" t="s">
        <v>71</v>
      </c>
      <c r="H13" t="str">
        <f>D3&amp;" "&amp;E3&amp;" "&amp;F3</f>
        <v>0 -0.218927962021455 0.135304921617005</v>
      </c>
      <c r="Z13" t="s">
        <v>37</v>
      </c>
    </row>
    <row r="14" spans="8:26" ht="12.75">
      <c r="H14" t="str">
        <f>D4&amp;" "&amp;E4&amp;" "&amp;F4</f>
        <v>0 0 0</v>
      </c>
      <c r="Z14" t="s">
        <v>38</v>
      </c>
    </row>
    <row r="15" spans="8:26" ht="12.75">
      <c r="H15" t="s">
        <v>15</v>
      </c>
      <c r="Z15" t="s">
        <v>39</v>
      </c>
    </row>
    <row r="16" spans="8:26" ht="12.75">
      <c r="H16" t="s">
        <v>18</v>
      </c>
      <c r="Z16" t="s">
        <v>40</v>
      </c>
    </row>
    <row r="17" spans="8:26" ht="12.75">
      <c r="H17" t="s">
        <v>23</v>
      </c>
      <c r="Z17" t="s">
        <v>41</v>
      </c>
    </row>
    <row r="18" spans="8:26" ht="12.75">
      <c r="H18" t="s">
        <v>21</v>
      </c>
      <c r="Z18" t="s">
        <v>42</v>
      </c>
    </row>
    <row r="19" spans="8:26" ht="12.75">
      <c r="H19" t="s">
        <v>22</v>
      </c>
      <c r="Z19" t="s">
        <v>43</v>
      </c>
    </row>
    <row r="20" spans="8:26" ht="12.75">
      <c r="H20" t="s">
        <v>20</v>
      </c>
      <c r="Z20" t="s">
        <v>45</v>
      </c>
    </row>
    <row r="21" spans="8:26" ht="12.75">
      <c r="H21" t="s">
        <v>15</v>
      </c>
      <c r="Z21" t="s">
        <v>46</v>
      </c>
    </row>
    <row r="22" spans="8:26" ht="12.75">
      <c r="H22" t="s">
        <v>24</v>
      </c>
      <c r="Z22" t="s">
        <v>47</v>
      </c>
    </row>
    <row r="23" ht="12.75">
      <c r="Z23" t="s">
        <v>48</v>
      </c>
    </row>
    <row r="24" ht="12.75">
      <c r="Z24" t="s">
        <v>49</v>
      </c>
    </row>
    <row r="25" ht="12.75">
      <c r="Z25" t="s">
        <v>50</v>
      </c>
    </row>
    <row r="26" ht="12.75">
      <c r="Z26" t="s">
        <v>51</v>
      </c>
    </row>
    <row r="27" ht="12.75">
      <c r="Z27" t="s">
        <v>52</v>
      </c>
    </row>
    <row r="28" ht="12.75">
      <c r="Z28" t="s">
        <v>53</v>
      </c>
    </row>
    <row r="29" ht="12.75">
      <c r="Z29" t="s">
        <v>54</v>
      </c>
    </row>
    <row r="30" ht="12.75">
      <c r="Z30" t="s">
        <v>55</v>
      </c>
    </row>
    <row r="31" ht="12.75">
      <c r="Z31" t="s">
        <v>56</v>
      </c>
    </row>
    <row r="32" ht="12.75">
      <c r="Z32" t="s">
        <v>57</v>
      </c>
    </row>
    <row r="33" ht="12.75">
      <c r="Z33" t="s">
        <v>58</v>
      </c>
    </row>
    <row r="34" ht="12.75">
      <c r="Z34" t="s">
        <v>59</v>
      </c>
    </row>
    <row r="35" ht="12.75">
      <c r="Z35" t="s">
        <v>60</v>
      </c>
    </row>
    <row r="36" ht="12.75">
      <c r="Z36" t="s">
        <v>61</v>
      </c>
    </row>
    <row r="37" ht="12.75">
      <c r="Z37" t="s">
        <v>62</v>
      </c>
    </row>
    <row r="38" ht="12.75">
      <c r="Z38" t="s">
        <v>63</v>
      </c>
    </row>
    <row r="39" ht="12.75">
      <c r="Z39" t="s">
        <v>82</v>
      </c>
    </row>
    <row r="40" ht="12.75">
      <c r="Z40" t="s">
        <v>83</v>
      </c>
    </row>
    <row r="41" ht="12.75">
      <c r="Z41" t="s">
        <v>84</v>
      </c>
    </row>
    <row r="42" ht="12.75">
      <c r="Z42" t="s">
        <v>85</v>
      </c>
    </row>
    <row r="43" ht="12.75">
      <c r="Z43" t="s">
        <v>81</v>
      </c>
    </row>
    <row r="44" ht="12.75">
      <c r="Z44" t="s">
        <v>87</v>
      </c>
    </row>
  </sheetData>
  <dataValidations count="1">
    <dataValidation type="list" allowBlank="1" showInputMessage="1" showErrorMessage="1" sqref="C1">
      <formula1>$Z$1:$Z$44</formula1>
    </dataValidation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dcterms:created xsi:type="dcterms:W3CDTF">2006-03-26T18:03:41Z</dcterms:created>
  <dcterms:modified xsi:type="dcterms:W3CDTF">2008-02-28T03:07:29Z</dcterms:modified>
  <cp:category/>
  <cp:version/>
  <cp:contentType/>
  <cp:contentStatus/>
</cp:coreProperties>
</file>